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kpope\OneDrive - WCU\Desktop\Graduation Applications\"/>
    </mc:Choice>
  </mc:AlternateContent>
  <xr:revisionPtr revIDLastSave="0" documentId="13_ncr:1_{4EA24437-3642-4AA5-90ED-F9A52F4368C6}"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Sheet1!$C$6:$W$59</definedName>
    <definedName name="Z_A0534C12_5C6C_4C2B_8F71_02C1F2C9BAD6_.wvu.Cols" localSheetId="0" hidden="1">Sheet1!$AB:$AI</definedName>
    <definedName name="Z_A0534C12_5C6C_4C2B_8F71_02C1F2C9BAD6_.wvu.PrintArea" localSheetId="0" hidden="1">Sheet1!$C$6:$W$59</definedName>
  </definedNames>
  <calcPr calcId="191029"/>
  <customWorkbookViews>
    <customWorkbookView name="Page view" guid="{A0534C12-5C6C-4C2B-8F71-02C1F2C9BAD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1" i="1" l="1"/>
  <c r="V30" i="1"/>
  <c r="G28" i="1" l="1"/>
  <c r="P31" i="1"/>
  <c r="P29" i="1"/>
  <c r="P28" i="1"/>
  <c r="P27" i="1"/>
  <c r="P25" i="1"/>
  <c r="P24" i="1"/>
  <c r="P23" i="1"/>
  <c r="P22" i="1"/>
  <c r="O43" i="1"/>
  <c r="P37" i="1"/>
  <c r="P36" i="1"/>
  <c r="P35" i="1"/>
  <c r="P34" i="1"/>
  <c r="P33" i="1"/>
  <c r="P32" i="1"/>
  <c r="P30" i="1"/>
  <c r="P26" i="1"/>
  <c r="P21" i="1" l="1"/>
  <c r="P39" i="1"/>
  <c r="P40" i="1"/>
  <c r="P41" i="1"/>
  <c r="P42" i="1"/>
  <c r="J33" i="1"/>
  <c r="J32" i="1"/>
  <c r="J39" i="1"/>
  <c r="J40" i="1"/>
  <c r="J41" i="1"/>
  <c r="J42" i="1"/>
  <c r="J30" i="1"/>
  <c r="N43" i="1" l="1"/>
  <c r="P43" i="1" s="1"/>
  <c r="AI28" i="1"/>
  <c r="AI29" i="1"/>
  <c r="AI27" i="1"/>
  <c r="AI26" i="1"/>
  <c r="V33" i="1"/>
  <c r="F33" i="1" l="1"/>
  <c r="G30" i="1"/>
  <c r="G34" i="1" l="1"/>
  <c r="AI30" i="1"/>
  <c r="V21" i="1"/>
  <c r="V22" i="1"/>
  <c r="V23" i="1"/>
  <c r="V24" i="1"/>
  <c r="V25" i="1"/>
  <c r="V26" i="1"/>
  <c r="V27" i="1"/>
  <c r="V29" i="1"/>
  <c r="V32" i="1"/>
  <c r="V36" i="1"/>
  <c r="V37" i="1"/>
  <c r="V38" i="1"/>
  <c r="V40" i="1"/>
  <c r="V41" i="1"/>
  <c r="V42" i="1"/>
  <c r="U43" i="1"/>
  <c r="J34" i="1" l="1"/>
  <c r="J43" i="1" l="1"/>
  <c r="J36" i="1"/>
  <c r="J37" i="1"/>
  <c r="J35" i="1"/>
  <c r="J27" i="1"/>
  <c r="J29" i="1"/>
  <c r="J22" i="1"/>
  <c r="J23" i="1"/>
  <c r="J24" i="1"/>
  <c r="J25" i="1"/>
  <c r="J26" i="1"/>
  <c r="J28" i="1"/>
  <c r="P69" i="1" l="1"/>
  <c r="P68" i="1"/>
  <c r="P67" i="1"/>
  <c r="P66" i="1"/>
  <c r="P65" i="1"/>
  <c r="P64" i="1"/>
  <c r="P63" i="1"/>
  <c r="P62" i="1"/>
  <c r="P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Haleigh Bernard</author>
  </authors>
  <commentList>
    <comment ref="R19" authorId="0" shapeId="0" xr:uid="{00000000-0006-0000-0000-000001000000}">
      <text>
        <r>
          <rPr>
            <b/>
            <sz val="12"/>
            <color indexed="81"/>
            <rFont val="Tahoma"/>
            <family val="2"/>
          </rPr>
          <t>If no minor, then use elective hours to reach the total 128 required for the degree.</t>
        </r>
      </text>
    </comment>
  </commentList>
</comments>
</file>

<file path=xl/sharedStrings.xml><?xml version="1.0" encoding="utf-8"?>
<sst xmlns="http://schemas.openxmlformats.org/spreadsheetml/2006/main" count="184" uniqueCount="130">
  <si>
    <t>As courses are completed, Enter the hours for the course without the parenthesis.</t>
  </si>
  <si>
    <t>Cell Phone</t>
  </si>
  <si>
    <t>Major</t>
  </si>
  <si>
    <t>Student ID</t>
  </si>
  <si>
    <t>2019-2020</t>
  </si>
  <si>
    <t>Degree</t>
  </si>
  <si>
    <t>Catalog Year</t>
  </si>
  <si>
    <t>HATTIESBURG</t>
  </si>
  <si>
    <t>Campus</t>
  </si>
  <si>
    <t xml:space="preserve">Expected Graduation </t>
  </si>
  <si>
    <t>Advisor</t>
  </si>
  <si>
    <t>DESCRIPTION</t>
  </si>
  <si>
    <t>SUB</t>
  </si>
  <si>
    <t>CRS</t>
  </si>
  <si>
    <t>HRS</t>
  </si>
  <si>
    <t>GR</t>
  </si>
  <si>
    <t>QP</t>
  </si>
  <si>
    <t>REL</t>
  </si>
  <si>
    <t>ENG</t>
  </si>
  <si>
    <t>ENG LIT</t>
  </si>
  <si>
    <t>ENG LIT or PHI</t>
  </si>
  <si>
    <t>PHI</t>
  </si>
  <si>
    <t>HIS</t>
  </si>
  <si>
    <t>MAT</t>
  </si>
  <si>
    <t>MHL</t>
  </si>
  <si>
    <t xml:space="preserve">PED or </t>
  </si>
  <si>
    <t>HEA</t>
  </si>
  <si>
    <t>CHE</t>
  </si>
  <si>
    <t>COM</t>
  </si>
  <si>
    <t>PSY</t>
  </si>
  <si>
    <t>101/ THE 135</t>
  </si>
  <si>
    <t xml:space="preserve">ART 200/ MHL </t>
  </si>
  <si>
    <t xml:space="preserve">Student Name </t>
  </si>
  <si>
    <t>RELIGION</t>
  </si>
  <si>
    <t>ENGLISH</t>
  </si>
  <si>
    <t>MINOR</t>
  </si>
  <si>
    <t>WRITING INTENSIVE</t>
  </si>
  <si>
    <t>BIO</t>
  </si>
  <si>
    <t>ART</t>
  </si>
  <si>
    <t>PHY</t>
  </si>
  <si>
    <t>PHS</t>
  </si>
  <si>
    <t>THE</t>
  </si>
  <si>
    <t>VALUES</t>
  </si>
  <si>
    <t>CATALOG YR</t>
  </si>
  <si>
    <t>CAMPUS</t>
  </si>
  <si>
    <t>GRAD</t>
  </si>
  <si>
    <t>Grade</t>
  </si>
  <si>
    <t>QtyPts</t>
  </si>
  <si>
    <t>2021-2022</t>
  </si>
  <si>
    <t>MAY</t>
  </si>
  <si>
    <t>BUS</t>
  </si>
  <si>
    <t>A</t>
  </si>
  <si>
    <t>2020-2021</t>
  </si>
  <si>
    <t>TRADITION</t>
  </si>
  <si>
    <t>AUG</t>
  </si>
  <si>
    <t>B</t>
  </si>
  <si>
    <t>BATON ROUGE</t>
  </si>
  <si>
    <t>NOV</t>
  </si>
  <si>
    <t>C</t>
  </si>
  <si>
    <t>2018-2019</t>
  </si>
  <si>
    <t>FEB</t>
  </si>
  <si>
    <t>PSC</t>
  </si>
  <si>
    <t>D</t>
  </si>
  <si>
    <t>2017-2018</t>
  </si>
  <si>
    <t>SOC</t>
  </si>
  <si>
    <t>F</t>
  </si>
  <si>
    <t>2016-2017</t>
  </si>
  <si>
    <t>I</t>
  </si>
  <si>
    <t>2015-2016</t>
  </si>
  <si>
    <t>ECO</t>
  </si>
  <si>
    <t>P</t>
  </si>
  <si>
    <t>2014-2015</t>
  </si>
  <si>
    <t>z</t>
  </si>
  <si>
    <t>2013-2014</t>
  </si>
  <si>
    <t>Student Email</t>
  </si>
  <si>
    <t>Ethnicity</t>
  </si>
  <si>
    <t>Total Hours Attempted</t>
  </si>
  <si>
    <t>Total Quality Points</t>
  </si>
  <si>
    <t>Authorized Substitutions/ Notes:</t>
  </si>
  <si>
    <t>UNIVERSITY REQUIREMENTS:</t>
  </si>
  <si>
    <t>CRJ</t>
  </si>
  <si>
    <t>Registrar's Signature</t>
  </si>
  <si>
    <t>Minor Advisor's Signature</t>
  </si>
  <si>
    <t>Major Advisor's Signature</t>
  </si>
  <si>
    <t>Student's Signature</t>
  </si>
  <si>
    <t>LAB SCIENCE</t>
  </si>
  <si>
    <t>GEO</t>
  </si>
  <si>
    <t>COMMUNICATION</t>
  </si>
  <si>
    <t>INSTRUCTIONS: Download this excel file to your desktop and maintain the course information as you complete requirements. Be sure to discuss with your advisor and provide updated copies as well. Certain cells are protected as well as the print area for just the text within the RED LINES.</t>
  </si>
  <si>
    <t>Criminal Justice</t>
  </si>
  <si>
    <t>Bachelor of Science</t>
  </si>
  <si>
    <t>Gender</t>
  </si>
  <si>
    <t>Total Hours (Overall)</t>
  </si>
  <si>
    <t>Total Hours (Major)</t>
  </si>
  <si>
    <t>CORE CURRICULUM Total Hours = 128</t>
  </si>
  <si>
    <t xml:space="preserve">Hours at Senior College </t>
  </si>
  <si>
    <t xml:space="preserve">Hours at WCU </t>
  </si>
  <si>
    <t>(Min. Last 32)</t>
  </si>
  <si>
    <t>Hours at 300/400 level</t>
  </si>
  <si>
    <t xml:space="preserve">Upper-level hours in Major </t>
  </si>
  <si>
    <t>(Min. 50%)</t>
  </si>
  <si>
    <t xml:space="preserve">Total Hours Earned </t>
  </si>
  <si>
    <t>(Min 128)</t>
  </si>
  <si>
    <t>(Min. of 40)</t>
  </si>
  <si>
    <t>DEFINITIONS</t>
  </si>
  <si>
    <t>Subject</t>
  </si>
  <si>
    <t>Course Number</t>
  </si>
  <si>
    <t>Hours</t>
  </si>
  <si>
    <t>Quality Points</t>
  </si>
  <si>
    <t>How to calculate quality points</t>
  </si>
  <si>
    <t>For each course, multiply the following grade points per credit hour.</t>
  </si>
  <si>
    <t>x</t>
  </si>
  <si>
    <t>Grade's QP</t>
  </si>
  <si>
    <t>ignore</t>
  </si>
  <si>
    <t>P,I,Z</t>
  </si>
  <si>
    <t>Add all the credit hours; then the quality points. Divide the quality points by the credit hours to obtain the GPA.</t>
  </si>
  <si>
    <t>@student.wmcarey.edu</t>
  </si>
  <si>
    <t>Criminal              Justice</t>
  </si>
  <si>
    <t>Criminal           Justice</t>
  </si>
  <si>
    <r>
      <t xml:space="preserve">MATHEMATICS         </t>
    </r>
    <r>
      <rPr>
        <b/>
        <sz val="10"/>
        <color theme="1"/>
        <rFont val="Verdana"/>
        <family val="2"/>
      </rPr>
      <t xml:space="preserve"> 131 or higher</t>
    </r>
  </si>
  <si>
    <r>
      <rPr>
        <b/>
        <sz val="12"/>
        <color theme="1"/>
        <rFont val="Verdana"/>
        <family val="2"/>
      </rPr>
      <t>HISTORY</t>
    </r>
    <r>
      <rPr>
        <b/>
        <sz val="11"/>
        <color theme="1"/>
        <rFont val="Verdana"/>
        <family val="2"/>
      </rPr>
      <t xml:space="preserve">                      </t>
    </r>
    <r>
      <rPr>
        <b/>
        <sz val="10"/>
        <color theme="1"/>
        <rFont val="Verdana"/>
        <family val="2"/>
      </rPr>
      <t xml:space="preserve"> 101,102 or 201,202</t>
    </r>
  </si>
  <si>
    <t>MAJOR Total Hours = 45</t>
  </si>
  <si>
    <t xml:space="preserve">ELECTIVES </t>
  </si>
  <si>
    <t>XX</t>
  </si>
  <si>
    <r>
      <t xml:space="preserve">Natural/ Physical Science, Mathematics, or Computing </t>
    </r>
    <r>
      <rPr>
        <b/>
        <sz val="10"/>
        <color theme="1"/>
        <rFont val="Verdana"/>
        <family val="2"/>
      </rPr>
      <t>(12 - 14 hrs)</t>
    </r>
  </si>
  <si>
    <t xml:space="preserve">Total  </t>
  </si>
  <si>
    <t>Core</t>
  </si>
  <si>
    <t>SOCIAL SCIENCE (PSY, PSC, GEO, ECO, SOC)</t>
  </si>
  <si>
    <t>Required CRJ or FSC Electives</t>
  </si>
  <si>
    <t>(Min.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</si>
</sst>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Baskerville Old Face"/>
      <family val="2"/>
    </font>
    <font>
      <sz val="11"/>
      <color theme="1"/>
      <name val="Calibri"/>
      <family val="2"/>
      <scheme val="minor"/>
    </font>
    <font>
      <sz val="11"/>
      <color rgb="FF006100"/>
      <name val="Calibri"/>
      <family val="2"/>
      <scheme val="minor"/>
    </font>
    <font>
      <sz val="11"/>
      <color rgb="FFFA7D00"/>
      <name val="Calibri"/>
      <family val="2"/>
      <scheme val="minor"/>
    </font>
    <font>
      <sz val="12"/>
      <color theme="1"/>
      <name val="Verdana"/>
      <family val="2"/>
    </font>
    <font>
      <b/>
      <sz val="12"/>
      <color theme="1"/>
      <name val="Verdana"/>
      <family val="2"/>
    </font>
    <font>
      <sz val="12"/>
      <color theme="1"/>
      <name val="Calibri"/>
      <family val="2"/>
      <scheme val="minor"/>
    </font>
    <font>
      <sz val="12"/>
      <color rgb="FFFF0000"/>
      <name val="Calibri"/>
      <family val="2"/>
      <scheme val="minor"/>
    </font>
    <font>
      <sz val="12"/>
      <name val="Calibri"/>
      <family val="2"/>
      <scheme val="minor"/>
    </font>
    <font>
      <b/>
      <sz val="12"/>
      <color indexed="81"/>
      <name val="Tahoma"/>
      <family val="2"/>
    </font>
    <font>
      <sz val="11"/>
      <color theme="1"/>
      <name val="Verdana"/>
      <family val="2"/>
    </font>
    <font>
      <b/>
      <sz val="11"/>
      <color theme="1"/>
      <name val="Verdana"/>
      <family val="2"/>
    </font>
    <font>
      <sz val="11"/>
      <name val="Verdana"/>
      <family val="2"/>
    </font>
    <font>
      <i/>
      <sz val="11"/>
      <color theme="1"/>
      <name val="Verdana"/>
      <family val="2"/>
    </font>
    <font>
      <b/>
      <i/>
      <sz val="11"/>
      <color theme="1"/>
      <name val="Verdana"/>
      <family val="2"/>
    </font>
    <font>
      <b/>
      <sz val="11"/>
      <color theme="1"/>
      <name val="Times New Roman"/>
      <family val="1"/>
    </font>
    <font>
      <b/>
      <sz val="12"/>
      <color rgb="FF006100"/>
      <name val="Verdana"/>
      <family val="2"/>
    </font>
    <font>
      <sz val="16"/>
      <color theme="0" tint="-0.34998626667073579"/>
      <name val="Verdana"/>
      <family val="2"/>
    </font>
    <font>
      <b/>
      <sz val="10"/>
      <color theme="1"/>
      <name val="Verdana"/>
      <family val="2"/>
    </font>
  </fonts>
  <fills count="14">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79998168889431442"/>
        <bgColor indexed="64"/>
      </patternFill>
    </fill>
  </fills>
  <borders count="66">
    <border>
      <left/>
      <right/>
      <top/>
      <bottom/>
      <diagonal/>
    </border>
    <border>
      <left/>
      <right/>
      <top/>
      <bottom style="double">
        <color rgb="FFFF800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s>
  <cellStyleXfs count="4">
    <xf numFmtId="0" fontId="0" fillId="0" borderId="0"/>
    <xf numFmtId="0" fontId="1" fillId="0" borderId="0"/>
    <xf numFmtId="0" fontId="2" fillId="2" borderId="0" applyNumberFormat="0" applyBorder="0" applyAlignment="0" applyProtection="0"/>
    <xf numFmtId="0" fontId="3" fillId="0" borderId="1" applyNumberFormat="0" applyFill="0" applyAlignment="0" applyProtection="0"/>
  </cellStyleXfs>
  <cellXfs count="318">
    <xf numFmtId="0" fontId="0" fillId="0" borderId="0" xfId="0"/>
    <xf numFmtId="0" fontId="4"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left" vertical="center"/>
    </xf>
    <xf numFmtId="0" fontId="6" fillId="0" borderId="0" xfId="0" applyFont="1" applyAlignment="1">
      <alignment horizontal="left" vertical="top"/>
    </xf>
    <xf numFmtId="0" fontId="6" fillId="0" borderId="9" xfId="0" applyFont="1" applyBorder="1" applyAlignment="1">
      <alignment horizontal="left" vertical="top"/>
    </xf>
    <xf numFmtId="0" fontId="7" fillId="0" borderId="0" xfId="0" applyFont="1" applyAlignment="1">
      <alignment horizontal="left" vertical="top"/>
    </xf>
    <xf numFmtId="0" fontId="6" fillId="0" borderId="23" xfId="0" applyFont="1" applyBorder="1" applyAlignment="1">
      <alignment horizontal="left" vertical="top"/>
    </xf>
    <xf numFmtId="0" fontId="6" fillId="0" borderId="20" xfId="0" applyFont="1" applyBorder="1" applyAlignment="1">
      <alignment horizontal="left" vertical="top"/>
    </xf>
    <xf numFmtId="0" fontId="8" fillId="0" borderId="1" xfId="3" applyFont="1" applyAlignment="1" applyProtection="1">
      <alignment horizontal="left" vertical="top"/>
    </xf>
    <xf numFmtId="0" fontId="8" fillId="0" borderId="0" xfId="0" applyFont="1" applyAlignment="1">
      <alignment horizontal="left" vertical="top"/>
    </xf>
    <xf numFmtId="0" fontId="8" fillId="0" borderId="44" xfId="0" applyFont="1" applyBorder="1" applyAlignment="1">
      <alignment horizontal="left" vertical="top"/>
    </xf>
    <xf numFmtId="0" fontId="0" fillId="0" borderId="0" xfId="0" applyAlignment="1">
      <alignment horizontal="left" vertical="top"/>
    </xf>
    <xf numFmtId="0" fontId="8" fillId="0" borderId="9" xfId="0" applyFont="1" applyBorder="1" applyAlignment="1">
      <alignment horizontal="left" vertical="top"/>
    </xf>
    <xf numFmtId="0" fontId="8" fillId="0" borderId="23" xfId="0" applyFont="1" applyBorder="1" applyAlignment="1">
      <alignment horizontal="left" vertical="top"/>
    </xf>
    <xf numFmtId="0" fontId="8" fillId="0" borderId="20"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7" fillId="0" borderId="0" xfId="3" applyFont="1" applyBorder="1" applyAlignment="1" applyProtection="1">
      <alignment horizontal="left" vertical="top"/>
    </xf>
    <xf numFmtId="0" fontId="6" fillId="0" borderId="46" xfId="0" applyFont="1" applyBorder="1" applyAlignment="1">
      <alignment horizontal="left" vertical="top"/>
    </xf>
    <xf numFmtId="0" fontId="4" fillId="12" borderId="0" xfId="0" applyFont="1" applyFill="1" applyAlignment="1">
      <alignment horizontal="center"/>
    </xf>
    <xf numFmtId="0" fontId="4" fillId="0" borderId="0" xfId="1" applyFont="1"/>
    <xf numFmtId="0" fontId="4" fillId="0" borderId="0" xfId="0" applyFont="1" applyAlignment="1">
      <alignment horizontal="left"/>
    </xf>
    <xf numFmtId="0" fontId="5"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top" wrapText="1"/>
    </xf>
    <xf numFmtId="0" fontId="5" fillId="0" borderId="0" xfId="0" quotePrefix="1" applyFont="1" applyAlignment="1">
      <alignment vertical="center"/>
    </xf>
    <xf numFmtId="0" fontId="5" fillId="0" borderId="0" xfId="0" applyFont="1"/>
    <xf numFmtId="0" fontId="4" fillId="0" borderId="0" xfId="0" applyFont="1" applyAlignment="1">
      <alignment vertical="top"/>
    </xf>
    <xf numFmtId="0" fontId="4" fillId="0" borderId="0" xfId="0" applyFont="1" applyAlignment="1">
      <alignment horizontal="left" vertical="top"/>
    </xf>
    <xf numFmtId="0" fontId="10" fillId="0" borderId="0" xfId="0" applyFont="1"/>
    <xf numFmtId="0" fontId="10" fillId="0" borderId="0" xfId="1" applyFont="1" applyAlignment="1">
      <alignment horizontal="left"/>
    </xf>
    <xf numFmtId="0" fontId="11" fillId="0" borderId="0" xfId="1" applyFont="1" applyAlignment="1">
      <alignment horizontal="center" vertical="center"/>
    </xf>
    <xf numFmtId="0" fontId="11" fillId="0" borderId="0" xfId="1" applyFont="1" applyAlignment="1">
      <alignment horizontal="left"/>
    </xf>
    <xf numFmtId="0" fontId="10" fillId="0" borderId="0" xfId="1" applyFont="1" applyAlignment="1">
      <alignment horizontal="left" indent="1"/>
    </xf>
    <xf numFmtId="0" fontId="10" fillId="0" borderId="0" xfId="0" applyFont="1" applyAlignment="1">
      <alignment horizontal="left"/>
    </xf>
    <xf numFmtId="0" fontId="11" fillId="0" borderId="0" xfId="1" applyFont="1" applyAlignment="1">
      <alignment horizontal="center"/>
    </xf>
    <xf numFmtId="0" fontId="10" fillId="0" borderId="0" xfId="0" applyFont="1" applyAlignment="1">
      <alignment horizontal="center"/>
    </xf>
    <xf numFmtId="0" fontId="11" fillId="0" borderId="0" xfId="1" applyFont="1" applyAlignment="1">
      <alignment horizontal="left" vertical="center" wrapText="1"/>
    </xf>
    <xf numFmtId="0" fontId="11" fillId="0" borderId="0" xfId="1" applyFont="1"/>
    <xf numFmtId="0" fontId="11" fillId="0" borderId="0" xfId="0" applyFont="1"/>
    <xf numFmtId="0" fontId="10" fillId="0" borderId="0" xfId="1" applyFont="1"/>
    <xf numFmtId="0" fontId="10" fillId="0" borderId="0" xfId="1" applyFont="1" applyAlignment="1">
      <alignment horizontal="center"/>
    </xf>
    <xf numFmtId="0" fontId="11" fillId="4" borderId="9"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10" xfId="0" applyFont="1" applyFill="1" applyBorder="1" applyAlignment="1">
      <alignment horizontal="center" vertical="center"/>
    </xf>
    <xf numFmtId="0" fontId="11" fillId="9" borderId="43" xfId="0" applyFont="1" applyFill="1" applyBorder="1" applyAlignment="1">
      <alignment horizontal="center" vertical="center"/>
    </xf>
    <xf numFmtId="0" fontId="11" fillId="9" borderId="18" xfId="0" applyFont="1" applyFill="1" applyBorder="1" applyAlignment="1">
      <alignment horizontal="center" vertical="center"/>
    </xf>
    <xf numFmtId="0" fontId="11" fillId="9" borderId="19" xfId="0" applyFont="1" applyFill="1" applyBorder="1" applyAlignment="1">
      <alignment horizontal="center" vertical="center"/>
    </xf>
    <xf numFmtId="0" fontId="11" fillId="10" borderId="43" xfId="0" applyFont="1" applyFill="1" applyBorder="1" applyAlignment="1">
      <alignment horizontal="center" vertical="center"/>
    </xf>
    <xf numFmtId="0" fontId="11" fillId="10" borderId="18" xfId="0" applyFont="1" applyFill="1" applyBorder="1" applyAlignment="1">
      <alignment horizontal="center" vertical="center"/>
    </xf>
    <xf numFmtId="0" fontId="11" fillId="10" borderId="19" xfId="0" applyFont="1" applyFill="1" applyBorder="1" applyAlignment="1">
      <alignment horizontal="center" vertical="center"/>
    </xf>
    <xf numFmtId="0" fontId="10" fillId="5" borderId="12"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7" xfId="0" applyFont="1" applyFill="1" applyBorder="1" applyAlignment="1" applyProtection="1">
      <alignment horizontal="center" vertical="center"/>
      <protection locked="0"/>
    </xf>
    <xf numFmtId="0" fontId="10" fillId="0" borderId="52" xfId="0" applyFont="1" applyBorder="1" applyAlignment="1">
      <alignment horizontal="left" vertical="center" wrapText="1"/>
    </xf>
    <xf numFmtId="0" fontId="11" fillId="0" borderId="20" xfId="0" applyFont="1" applyBorder="1" applyAlignment="1">
      <alignment horizontal="center" vertical="center"/>
    </xf>
    <xf numFmtId="0" fontId="11" fillId="0" borderId="20" xfId="0" applyFont="1" applyBorder="1" applyProtection="1">
      <protection locked="0"/>
    </xf>
    <xf numFmtId="0" fontId="10" fillId="5" borderId="24" xfId="0" applyFont="1" applyFill="1" applyBorder="1"/>
    <xf numFmtId="0" fontId="11" fillId="0" borderId="6"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7" xfId="0" quotePrefix="1" applyFont="1" applyBorder="1" applyAlignment="1" applyProtection="1">
      <alignment vertical="center"/>
      <protection locked="0"/>
    </xf>
    <xf numFmtId="0" fontId="11" fillId="0" borderId="7" xfId="0" applyFont="1" applyBorder="1" applyProtection="1">
      <protection locked="0"/>
    </xf>
    <xf numFmtId="0" fontId="10" fillId="11" borderId="8" xfId="0" applyFont="1" applyFill="1" applyBorder="1"/>
    <xf numFmtId="0" fontId="10"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8" xfId="0" applyFont="1" applyFill="1" applyBorder="1" applyAlignment="1" applyProtection="1">
      <alignment horizontal="center" vertical="center"/>
      <protection locked="0"/>
    </xf>
    <xf numFmtId="0" fontId="10" fillId="11" borderId="19" xfId="0" applyFont="1" applyFill="1" applyBorder="1" applyAlignment="1">
      <alignment horizontal="center" vertical="center"/>
    </xf>
    <xf numFmtId="0" fontId="10" fillId="0" borderId="42" xfId="0" applyFont="1" applyBorder="1" applyAlignment="1">
      <alignment horizontal="left" vertical="center" wrapText="1"/>
    </xf>
    <xf numFmtId="0" fontId="11" fillId="0" borderId="35" xfId="0" applyFont="1" applyBorder="1" applyAlignment="1">
      <alignment horizontal="center" vertical="center"/>
    </xf>
    <xf numFmtId="0" fontId="11" fillId="0" borderId="35" xfId="0" applyFont="1" applyBorder="1" applyProtection="1">
      <protection locked="0"/>
    </xf>
    <xf numFmtId="0" fontId="11" fillId="0" borderId="42" xfId="0" applyFont="1" applyBorder="1" applyAlignment="1" applyProtection="1">
      <alignment vertical="center"/>
      <protection locked="0"/>
    </xf>
    <xf numFmtId="0" fontId="11" fillId="0" borderId="35" xfId="0" applyFont="1" applyBorder="1" applyAlignment="1" applyProtection="1">
      <alignment vertical="center"/>
      <protection locked="0"/>
    </xf>
    <xf numFmtId="0" fontId="11" fillId="0" borderId="35" xfId="0" quotePrefix="1" applyFont="1" applyBorder="1" applyAlignment="1" applyProtection="1">
      <alignment vertical="center"/>
      <protection locked="0"/>
    </xf>
    <xf numFmtId="0" fontId="10" fillId="11" borderId="39" xfId="0" applyFont="1" applyFill="1" applyBorder="1"/>
    <xf numFmtId="0" fontId="10"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20" xfId="0" applyFont="1" applyBorder="1" applyAlignment="1" applyProtection="1">
      <alignment horizontal="center" vertical="center"/>
      <protection locked="0"/>
    </xf>
    <xf numFmtId="0" fontId="10" fillId="0" borderId="0" xfId="0" applyFont="1" applyAlignment="1">
      <alignment horizontal="center" vertical="center"/>
    </xf>
    <xf numFmtId="0" fontId="11" fillId="0" borderId="23" xfId="0" applyFont="1" applyBorder="1" applyAlignment="1">
      <alignment horizontal="center" vertical="center"/>
    </xf>
    <xf numFmtId="0" fontId="10" fillId="11" borderId="39" xfId="0" applyFont="1" applyFill="1" applyBorder="1" applyAlignment="1">
      <alignment horizontal="center" vertical="center"/>
    </xf>
    <xf numFmtId="0" fontId="10" fillId="5" borderId="36"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35" xfId="0" applyFont="1" applyFill="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4" fillId="0" borderId="18" xfId="0" applyFont="1" applyBorder="1" applyAlignment="1" applyProtection="1">
      <alignment horizontal="center"/>
      <protection locked="0"/>
    </xf>
    <xf numFmtId="0" fontId="11" fillId="0" borderId="18" xfId="0" applyFont="1" applyBorder="1" applyAlignment="1" applyProtection="1">
      <alignment horizontal="center" vertical="center"/>
      <protection locked="0"/>
    </xf>
    <xf numFmtId="0" fontId="10" fillId="0" borderId="30" xfId="0" applyFont="1" applyBorder="1" applyAlignment="1">
      <alignment horizontal="center" vertical="center"/>
    </xf>
    <xf numFmtId="0" fontId="11" fillId="0" borderId="23" xfId="0" applyFont="1" applyBorder="1" applyAlignment="1" applyProtection="1">
      <alignment horizontal="center" vertical="center"/>
      <protection locked="0"/>
    </xf>
    <xf numFmtId="0" fontId="10" fillId="11" borderId="24" xfId="0" applyFont="1" applyFill="1" applyBorder="1" applyAlignment="1">
      <alignment horizontal="center" vertical="center"/>
    </xf>
    <xf numFmtId="0" fontId="11" fillId="0" borderId="35" xfId="0" applyFont="1" applyBorder="1" applyAlignment="1" applyProtection="1">
      <alignment horizontal="center"/>
      <protection locked="0"/>
    </xf>
    <xf numFmtId="0" fontId="11" fillId="0" borderId="42" xfId="0" applyFont="1" applyBorder="1" applyAlignment="1" applyProtection="1">
      <alignment horizontal="center" vertical="center"/>
      <protection locked="0"/>
    </xf>
    <xf numFmtId="0" fontId="11" fillId="0" borderId="35" xfId="0" quotePrefix="1" applyFont="1" applyBorder="1" applyAlignment="1" applyProtection="1">
      <alignment horizontal="center" vertical="center"/>
      <protection locked="0"/>
    </xf>
    <xf numFmtId="0" fontId="10" fillId="11" borderId="39" xfId="0" applyFont="1" applyFill="1" applyBorder="1" applyAlignment="1">
      <alignment horizontal="center"/>
    </xf>
    <xf numFmtId="0" fontId="10" fillId="0" borderId="17" xfId="0" applyFont="1" applyBorder="1" applyAlignment="1">
      <alignment horizontal="center" vertical="center"/>
    </xf>
    <xf numFmtId="0" fontId="10" fillId="5" borderId="31" xfId="0" applyFont="1" applyFill="1" applyBorder="1" applyAlignment="1">
      <alignment horizontal="center" vertical="center"/>
    </xf>
    <xf numFmtId="0" fontId="10" fillId="0" borderId="20" xfId="0" quotePrefix="1" applyFont="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0" fontId="11" fillId="5" borderId="20" xfId="0" applyFont="1" applyFill="1" applyBorder="1" applyAlignment="1" applyProtection="1">
      <alignment horizontal="center" vertical="center"/>
      <protection locked="0"/>
    </xf>
    <xf numFmtId="0" fontId="10" fillId="0" borderId="42" xfId="0" applyFont="1" applyBorder="1" applyProtection="1">
      <protection locked="0"/>
    </xf>
    <xf numFmtId="0" fontId="11" fillId="0" borderId="54"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1" fillId="0" borderId="20" xfId="0" quotePrefix="1"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0" fillId="11" borderId="24" xfId="0" applyFont="1" applyFill="1" applyBorder="1" applyAlignment="1">
      <alignment horizontal="center"/>
    </xf>
    <xf numFmtId="0" fontId="14" fillId="5" borderId="35" xfId="0" applyFont="1" applyFill="1" applyBorder="1" applyAlignment="1" applyProtection="1">
      <alignment horizontal="center" vertical="center"/>
      <protection locked="0"/>
    </xf>
    <xf numFmtId="0" fontId="10" fillId="0" borderId="42" xfId="0" applyFont="1" applyBorder="1" applyAlignment="1" applyProtection="1">
      <alignment horizontal="left"/>
      <protection locked="0"/>
    </xf>
    <xf numFmtId="0" fontId="11" fillId="0" borderId="35" xfId="0" quotePrefix="1" applyFont="1" applyBorder="1" applyAlignment="1" applyProtection="1">
      <alignment horizontal="center"/>
      <protection locked="0"/>
    </xf>
    <xf numFmtId="0" fontId="13" fillId="5" borderId="31" xfId="0" applyFont="1" applyFill="1" applyBorder="1" applyAlignment="1" applyProtection="1">
      <alignment horizontal="center" vertical="center"/>
      <protection locked="0"/>
    </xf>
    <xf numFmtId="0" fontId="11" fillId="5" borderId="31" xfId="0" applyFont="1" applyFill="1" applyBorder="1" applyAlignment="1" applyProtection="1">
      <alignment horizontal="center" vertical="center"/>
      <protection locked="0"/>
    </xf>
    <xf numFmtId="0" fontId="10" fillId="0" borderId="31" xfId="0" applyFont="1" applyBorder="1" applyAlignment="1">
      <alignment horizontal="center" vertical="center"/>
    </xf>
    <xf numFmtId="0" fontId="14" fillId="0" borderId="32" xfId="0" applyFont="1" applyBorder="1" applyAlignment="1" applyProtection="1">
      <alignment horizontal="center" vertical="center"/>
      <protection locked="0"/>
    </xf>
    <xf numFmtId="0" fontId="10" fillId="11" borderId="34" xfId="0" applyFont="1" applyFill="1" applyBorder="1" applyAlignment="1">
      <alignment horizontal="center" vertical="center"/>
    </xf>
    <xf numFmtId="0" fontId="10" fillId="0" borderId="42" xfId="0" applyFont="1" applyBorder="1" applyAlignment="1" applyProtection="1">
      <alignment horizontal="left" vertical="center"/>
      <protection locked="0"/>
    </xf>
    <xf numFmtId="0" fontId="10" fillId="11" borderId="33" xfId="0" applyFont="1" applyFill="1" applyBorder="1" applyAlignment="1">
      <alignment horizontal="center" vertical="center"/>
    </xf>
    <xf numFmtId="0" fontId="13" fillId="0" borderId="7" xfId="0" applyFont="1" applyBorder="1" applyAlignment="1" applyProtection="1">
      <alignment horizontal="center" vertical="center" wrapText="1"/>
      <protection locked="0"/>
    </xf>
    <xf numFmtId="0" fontId="14" fillId="0" borderId="7" xfId="0" applyFont="1" applyBorder="1" applyAlignment="1" applyProtection="1">
      <alignment horizontal="center"/>
      <protection locked="0"/>
    </xf>
    <xf numFmtId="0" fontId="13" fillId="0" borderId="35" xfId="0" applyFont="1" applyBorder="1" applyAlignment="1" applyProtection="1">
      <alignment horizontal="center" vertical="center" wrapText="1"/>
      <protection locked="0"/>
    </xf>
    <xf numFmtId="0" fontId="14" fillId="0" borderId="35" xfId="0" applyFont="1" applyBorder="1" applyAlignment="1" applyProtection="1">
      <alignment horizontal="center"/>
      <protection locked="0"/>
    </xf>
    <xf numFmtId="0" fontId="11" fillId="0" borderId="35" xfId="0" applyFont="1" applyBorder="1" applyAlignment="1" applyProtection="1">
      <alignment horizontal="center" vertical="center"/>
      <protection locked="0"/>
    </xf>
    <xf numFmtId="0" fontId="13"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protection locked="0"/>
    </xf>
    <xf numFmtId="0" fontId="12" fillId="11" borderId="39" xfId="0" applyFont="1" applyFill="1" applyBorder="1" applyAlignment="1">
      <alignment horizontal="center" vertical="center"/>
    </xf>
    <xf numFmtId="0" fontId="10" fillId="5" borderId="16" xfId="0" applyFont="1" applyFill="1" applyBorder="1" applyAlignment="1">
      <alignment horizontal="center" vertical="center"/>
    </xf>
    <xf numFmtId="0" fontId="11" fillId="5" borderId="16" xfId="0" applyFont="1" applyFill="1" applyBorder="1" applyAlignment="1" applyProtection="1">
      <alignment horizontal="center" vertical="center"/>
      <protection locked="0"/>
    </xf>
    <xf numFmtId="0" fontId="11" fillId="11" borderId="16" xfId="0" applyFont="1" applyFill="1" applyBorder="1" applyAlignment="1">
      <alignment horizontal="center" vertical="center"/>
    </xf>
    <xf numFmtId="2" fontId="11" fillId="11" borderId="37" xfId="0" applyNumberFormat="1" applyFont="1" applyFill="1" applyBorder="1" applyAlignment="1">
      <alignment horizontal="center" vertical="center"/>
    </xf>
    <xf numFmtId="0" fontId="11" fillId="0" borderId="0" xfId="0" applyFont="1" applyAlignment="1">
      <alignment horizontal="left" vertical="center" wrapText="1"/>
    </xf>
    <xf numFmtId="0" fontId="10" fillId="0" borderId="0" xfId="0" quotePrefix="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0" fillId="0" borderId="40" xfId="0" applyFont="1" applyBorder="1"/>
    <xf numFmtId="2" fontId="11" fillId="0" borderId="45" xfId="0" applyNumberFormat="1" applyFont="1" applyBorder="1" applyAlignment="1">
      <alignment horizontal="center" vertical="center"/>
    </xf>
    <xf numFmtId="0" fontId="10" fillId="0" borderId="47" xfId="0" applyFont="1" applyBorder="1"/>
    <xf numFmtId="0" fontId="11" fillId="0" borderId="0" xfId="0" applyFont="1" applyAlignment="1">
      <alignment vertical="top" wrapText="1"/>
    </xf>
    <xf numFmtId="0" fontId="11" fillId="0" borderId="0" xfId="0" applyFont="1" applyAlignment="1">
      <alignment vertical="center"/>
    </xf>
    <xf numFmtId="0" fontId="11" fillId="0" borderId="0" xfId="0" quotePrefix="1" applyFont="1" applyAlignment="1">
      <alignment horizontal="center" vertical="center"/>
    </xf>
    <xf numFmtId="0" fontId="11" fillId="0" borderId="0" xfId="0" applyFont="1" applyAlignment="1">
      <alignment horizontal="center"/>
    </xf>
    <xf numFmtId="0" fontId="12" fillId="11" borderId="24" xfId="0" applyFont="1" applyFill="1" applyBorder="1" applyAlignment="1">
      <alignment horizontal="center" vertical="center"/>
    </xf>
    <xf numFmtId="0" fontId="12" fillId="11" borderId="13" xfId="0" applyFont="1" applyFill="1" applyBorder="1" applyAlignment="1">
      <alignment horizontal="center" vertical="center"/>
    </xf>
    <xf numFmtId="0" fontId="12" fillId="11" borderId="19"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37" xfId="0" applyFont="1" applyFill="1" applyBorder="1" applyAlignment="1">
      <alignment horizontal="center" vertical="center"/>
    </xf>
    <xf numFmtId="0" fontId="10" fillId="0" borderId="45" xfId="0" applyFont="1" applyBorder="1" applyAlignment="1">
      <alignment horizontal="center"/>
    </xf>
    <xf numFmtId="0" fontId="6" fillId="0" borderId="64" xfId="0" applyFont="1" applyBorder="1" applyAlignment="1">
      <alignment horizontal="left" vertical="center"/>
    </xf>
    <xf numFmtId="0" fontId="6" fillId="0" borderId="29" xfId="0" applyFont="1" applyBorder="1" applyAlignment="1">
      <alignment horizontal="left" vertical="center"/>
    </xf>
    <xf numFmtId="0" fontId="6" fillId="0" borderId="22" xfId="0" applyFont="1" applyBorder="1" applyAlignment="1">
      <alignment horizontal="left" vertical="center"/>
    </xf>
    <xf numFmtId="0" fontId="4" fillId="13" borderId="64" xfId="0" applyFont="1" applyFill="1" applyBorder="1"/>
    <xf numFmtId="0" fontId="4" fillId="13" borderId="29" xfId="0" applyFont="1" applyFill="1" applyBorder="1"/>
    <xf numFmtId="0" fontId="4" fillId="13" borderId="22" xfId="0" applyFont="1" applyFill="1" applyBorder="1"/>
    <xf numFmtId="0" fontId="10" fillId="13" borderId="30" xfId="0" applyFont="1" applyFill="1" applyBorder="1" applyAlignment="1">
      <alignment horizontal="left"/>
    </xf>
    <xf numFmtId="0" fontId="10" fillId="13" borderId="0" xfId="0" applyFont="1" applyFill="1" applyAlignment="1">
      <alignment horizontal="left"/>
    </xf>
    <xf numFmtId="0" fontId="10" fillId="13" borderId="46" xfId="0" applyFont="1" applyFill="1" applyBorder="1" applyAlignment="1">
      <alignment horizontal="left"/>
    </xf>
    <xf numFmtId="0" fontId="10" fillId="13" borderId="45" xfId="0" applyFont="1" applyFill="1" applyBorder="1" applyAlignment="1">
      <alignment horizontal="left"/>
    </xf>
    <xf numFmtId="0" fontId="10" fillId="0" borderId="28" xfId="0" applyFont="1" applyBorder="1" applyAlignment="1">
      <alignment horizontal="center"/>
    </xf>
    <xf numFmtId="0" fontId="10" fillId="0" borderId="44" xfId="0" quotePrefix="1" applyFont="1" applyBorder="1" applyAlignment="1">
      <alignment horizontal="center" vertical="center"/>
    </xf>
    <xf numFmtId="0" fontId="10" fillId="0" borderId="44" xfId="0" quotePrefix="1" applyFont="1" applyBorder="1" applyAlignment="1">
      <alignment horizontal="center"/>
    </xf>
    <xf numFmtId="0" fontId="10" fillId="0" borderId="44" xfId="0" applyFont="1" applyBorder="1"/>
    <xf numFmtId="0" fontId="10" fillId="0" borderId="21" xfId="0" applyFont="1" applyBorder="1" applyAlignment="1">
      <alignment horizontal="center"/>
    </xf>
    <xf numFmtId="0" fontId="10" fillId="0" borderId="57" xfId="0" applyFont="1" applyBorder="1"/>
    <xf numFmtId="0" fontId="5" fillId="0" borderId="0" xfId="0" applyFont="1" applyAlignment="1">
      <alignment horizontal="left" vertical="top"/>
    </xf>
    <xf numFmtId="0" fontId="5" fillId="0" borderId="0" xfId="0" quotePrefix="1" applyFont="1" applyAlignment="1">
      <alignment horizontal="center"/>
    </xf>
    <xf numFmtId="0" fontId="10" fillId="5" borderId="20" xfId="0" quotePrefix="1" applyFont="1" applyFill="1" applyBorder="1" applyAlignment="1" applyProtection="1">
      <alignment horizontal="center" vertical="center"/>
      <protection locked="0"/>
    </xf>
    <xf numFmtId="0" fontId="10" fillId="5" borderId="18" xfId="0" quotePrefix="1" applyFont="1" applyFill="1" applyBorder="1" applyAlignment="1" applyProtection="1">
      <alignment horizontal="center" vertical="center"/>
      <protection locked="0"/>
    </xf>
    <xf numFmtId="0" fontId="10" fillId="0" borderId="35" xfId="0" quotePrefix="1" applyFont="1" applyBorder="1" applyAlignment="1" applyProtection="1">
      <alignment horizontal="center" vertical="center"/>
      <protection locked="0"/>
    </xf>
    <xf numFmtId="0" fontId="12" fillId="5" borderId="35" xfId="0" quotePrefix="1" applyFont="1" applyFill="1" applyBorder="1" applyAlignment="1" applyProtection="1">
      <alignment horizontal="center" vertical="center"/>
      <protection locked="0"/>
    </xf>
    <xf numFmtId="0" fontId="10" fillId="0" borderId="18" xfId="0" quotePrefix="1" applyFont="1" applyBorder="1" applyAlignment="1" applyProtection="1">
      <alignment horizontal="center" vertical="center"/>
      <protection locked="0"/>
    </xf>
    <xf numFmtId="0" fontId="10" fillId="5" borderId="32" xfId="0" quotePrefix="1" applyFont="1" applyFill="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3" fillId="5" borderId="35"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1" fillId="5" borderId="18" xfId="0" applyFont="1" applyFill="1" applyBorder="1" applyAlignment="1">
      <alignment horizontal="center" vertical="center"/>
    </xf>
    <xf numFmtId="0" fontId="15" fillId="5" borderId="9" xfId="0" applyFont="1" applyFill="1" applyBorder="1" applyAlignment="1">
      <alignment horizontal="center" vertical="center" wrapText="1"/>
    </xf>
    <xf numFmtId="0" fontId="11" fillId="5" borderId="18" xfId="0" quotePrefix="1" applyFont="1" applyFill="1" applyBorder="1" applyAlignment="1">
      <alignment horizontal="center" vertical="center"/>
    </xf>
    <xf numFmtId="0" fontId="5" fillId="5" borderId="23" xfId="0" applyFont="1" applyFill="1" applyBorder="1" applyAlignment="1">
      <alignment horizontal="center" vertical="center"/>
    </xf>
    <xf numFmtId="0" fontId="11" fillId="4" borderId="43" xfId="0" applyFont="1" applyFill="1" applyBorder="1" applyAlignment="1">
      <alignment horizontal="center" vertical="center"/>
    </xf>
    <xf numFmtId="0" fontId="11" fillId="5" borderId="7" xfId="0" applyFont="1" applyFill="1" applyBorder="1" applyAlignment="1" applyProtection="1">
      <alignment horizontal="center"/>
      <protection locked="0"/>
    </xf>
    <xf numFmtId="0" fontId="10" fillId="5" borderId="38" xfId="0" applyFont="1" applyFill="1" applyBorder="1" applyAlignment="1" applyProtection="1">
      <alignment horizontal="center" vertical="center" wrapText="1"/>
      <protection locked="0"/>
    </xf>
    <xf numFmtId="0" fontId="10" fillId="0" borderId="42" xfId="0" applyFont="1" applyBorder="1" applyAlignment="1">
      <alignment horizontal="left" vertical="center"/>
    </xf>
    <xf numFmtId="0" fontId="10" fillId="0" borderId="53" xfId="0" applyFont="1" applyBorder="1" applyAlignment="1" applyProtection="1">
      <alignment horizontal="left" vertical="center"/>
      <protection locked="0"/>
    </xf>
    <xf numFmtId="0" fontId="0" fillId="0" borderId="48" xfId="0" applyBorder="1"/>
    <xf numFmtId="0" fontId="0" fillId="0" borderId="58" xfId="0" applyBorder="1"/>
    <xf numFmtId="0" fontId="11" fillId="5" borderId="2" xfId="0" applyFont="1" applyFill="1" applyBorder="1" applyAlignment="1">
      <alignment vertical="center" wrapText="1"/>
    </xf>
    <xf numFmtId="0" fontId="11" fillId="5" borderId="11" xfId="0" applyFont="1" applyFill="1" applyBorder="1" applyAlignment="1">
      <alignment vertical="center" wrapText="1"/>
    </xf>
    <xf numFmtId="0" fontId="11" fillId="5" borderId="3" xfId="0" applyFont="1" applyFill="1" applyBorder="1" applyAlignment="1">
      <alignment vertical="center" wrapText="1"/>
    </xf>
    <xf numFmtId="0" fontId="11" fillId="5" borderId="14" xfId="0" applyFont="1" applyFill="1" applyBorder="1" applyAlignment="1">
      <alignment vertical="center" wrapText="1"/>
    </xf>
    <xf numFmtId="0" fontId="11" fillId="5" borderId="3"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11" fillId="0" borderId="2" xfId="0" applyFont="1" applyBorder="1" applyAlignment="1">
      <alignment horizontal="left" vertical="center" wrapText="1"/>
    </xf>
    <xf numFmtId="0" fontId="15" fillId="0" borderId="11"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 xfId="0" applyFont="1" applyBorder="1" applyAlignment="1">
      <alignment horizontal="left" vertical="center" wrapText="1"/>
    </xf>
    <xf numFmtId="0" fontId="15" fillId="0" borderId="14" xfId="0" applyFont="1" applyBorder="1" applyAlignment="1">
      <alignment horizontal="left" vertical="center" wrapText="1"/>
    </xf>
    <xf numFmtId="0" fontId="10" fillId="13" borderId="61" xfId="0" applyFont="1" applyFill="1" applyBorder="1" applyAlignment="1">
      <alignment horizontal="left" vertical="center"/>
    </xf>
    <xf numFmtId="0" fontId="10" fillId="13" borderId="47" xfId="0" applyFont="1" applyFill="1" applyBorder="1" applyAlignment="1">
      <alignment horizontal="left" vertical="center"/>
    </xf>
    <xf numFmtId="0" fontId="10" fillId="0" borderId="2" xfId="0" applyFont="1" applyBorder="1" applyAlignment="1">
      <alignment horizontal="center"/>
    </xf>
    <xf numFmtId="0" fontId="10" fillId="0" borderId="55" xfId="0" applyFont="1" applyBorder="1" applyAlignment="1">
      <alignment horizontal="center"/>
    </xf>
    <xf numFmtId="0" fontId="10" fillId="0" borderId="56" xfId="0" applyFont="1" applyBorder="1" applyAlignment="1">
      <alignment horizontal="center"/>
    </xf>
    <xf numFmtId="0" fontId="10" fillId="0" borderId="62" xfId="0" applyFont="1" applyBorder="1" applyAlignment="1">
      <alignment horizontal="left" vertical="center" wrapText="1"/>
    </xf>
    <xf numFmtId="0" fontId="10" fillId="0" borderId="47" xfId="0" applyFont="1" applyBorder="1" applyAlignment="1">
      <alignment horizontal="left" vertical="center" wrapText="1"/>
    </xf>
    <xf numFmtId="0" fontId="10" fillId="0" borderId="63" xfId="0" applyFont="1" applyBorder="1" applyAlignment="1">
      <alignment horizontal="left" vertical="center" wrapText="1"/>
    </xf>
    <xf numFmtId="0" fontId="10" fillId="0" borderId="21" xfId="0" applyFont="1" applyBorder="1" applyAlignment="1">
      <alignment horizontal="left" vertical="center" wrapText="1"/>
    </xf>
    <xf numFmtId="0" fontId="10" fillId="0" borderId="45" xfId="0" applyFont="1" applyBorder="1" applyAlignment="1">
      <alignment horizontal="left" vertical="center" wrapText="1"/>
    </xf>
    <xf numFmtId="0" fontId="10" fillId="0" borderId="57" xfId="0" applyFont="1" applyBorder="1" applyAlignment="1">
      <alignment horizontal="left" vertical="center" wrapText="1"/>
    </xf>
    <xf numFmtId="0" fontId="10" fillId="0" borderId="47" xfId="0" applyFont="1" applyBorder="1" applyAlignment="1">
      <alignment horizontal="left"/>
    </xf>
    <xf numFmtId="0" fontId="10" fillId="0" borderId="63" xfId="0" applyFont="1" applyBorder="1" applyAlignment="1">
      <alignment horizontal="left"/>
    </xf>
    <xf numFmtId="0" fontId="10" fillId="0" borderId="28" xfId="0" applyFont="1" applyBorder="1" applyAlignment="1">
      <alignment horizontal="left" vertical="center" wrapText="1"/>
    </xf>
    <xf numFmtId="0" fontId="10" fillId="0" borderId="0" xfId="0" applyFont="1" applyAlignment="1">
      <alignment horizontal="left" vertical="center" wrapText="1"/>
    </xf>
    <xf numFmtId="0" fontId="10" fillId="0" borderId="44"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7" fillId="0" borderId="65" xfId="0" applyFont="1" applyBorder="1" applyAlignment="1">
      <alignment horizontal="center" vertical="center" textRotation="90"/>
    </xf>
    <xf numFmtId="0" fontId="17" fillId="0" borderId="65" xfId="0" applyFont="1" applyBorder="1" applyAlignment="1">
      <alignment horizontal="center" vertical="center" textRotation="180"/>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1" fillId="11" borderId="26"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4" borderId="25"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xf>
    <xf numFmtId="0" fontId="11" fillId="8" borderId="36" xfId="0" applyFont="1" applyFill="1" applyBorder="1" applyAlignment="1">
      <alignment horizontal="center" vertical="center"/>
    </xf>
    <xf numFmtId="0" fontId="11" fillId="8" borderId="48" xfId="0" applyFont="1" applyFill="1" applyBorder="1" applyAlignment="1">
      <alignment horizontal="center" vertical="center"/>
    </xf>
    <xf numFmtId="0" fontId="11" fillId="8" borderId="49" xfId="0" applyFont="1" applyFill="1" applyBorder="1" applyAlignment="1">
      <alignment horizontal="center" vertical="center"/>
    </xf>
    <xf numFmtId="0" fontId="10" fillId="0" borderId="36" xfId="0" applyFont="1" applyBorder="1" applyAlignment="1">
      <alignment horizontal="center" vertical="center"/>
    </xf>
    <xf numFmtId="0" fontId="10" fillId="0" borderId="58" xfId="0" applyFont="1" applyBorder="1" applyAlignment="1">
      <alignment horizontal="center" vertical="center"/>
    </xf>
    <xf numFmtId="0" fontId="11" fillId="0" borderId="47" xfId="0" applyFont="1" applyBorder="1" applyAlignment="1">
      <alignment horizontal="left"/>
    </xf>
    <xf numFmtId="0" fontId="10" fillId="0" borderId="53" xfId="0" applyFont="1" applyBorder="1" applyAlignment="1">
      <alignment horizontal="left"/>
    </xf>
    <xf numFmtId="0" fontId="10" fillId="0" borderId="48" xfId="0" applyFont="1" applyBorder="1" applyAlignment="1">
      <alignment horizontal="left"/>
    </xf>
    <xf numFmtId="0" fontId="10" fillId="0" borderId="2" xfId="0" applyFont="1" applyBorder="1" applyAlignment="1">
      <alignment vertical="top" readingOrder="1"/>
    </xf>
    <xf numFmtId="0" fontId="0" fillId="0" borderId="55" xfId="0" applyBorder="1" applyAlignment="1">
      <alignment vertical="top" readingOrder="1"/>
    </xf>
    <xf numFmtId="0" fontId="0" fillId="0" borderId="56" xfId="0" applyBorder="1" applyAlignment="1">
      <alignment vertical="top" readingOrder="1"/>
    </xf>
    <xf numFmtId="0" fontId="10" fillId="0" borderId="28" xfId="0" applyFont="1" applyBorder="1" applyAlignment="1">
      <alignment vertical="top" readingOrder="1"/>
    </xf>
    <xf numFmtId="0" fontId="0" fillId="0" borderId="0" xfId="0" applyAlignment="1">
      <alignment vertical="top" readingOrder="1"/>
    </xf>
    <xf numFmtId="0" fontId="0" fillId="0" borderId="44" xfId="0" applyBorder="1" applyAlignment="1">
      <alignment vertical="top" readingOrder="1"/>
    </xf>
    <xf numFmtId="0" fontId="10" fillId="0" borderId="21" xfId="0" applyFont="1" applyBorder="1" applyAlignment="1">
      <alignment vertical="top" readingOrder="1"/>
    </xf>
    <xf numFmtId="0" fontId="0" fillId="0" borderId="45" xfId="0" applyBorder="1" applyAlignment="1">
      <alignment vertical="top" readingOrder="1"/>
    </xf>
    <xf numFmtId="0" fontId="0" fillId="0" borderId="57" xfId="0" applyBorder="1" applyAlignment="1">
      <alignment vertical="top" readingOrder="1"/>
    </xf>
    <xf numFmtId="0" fontId="10" fillId="0" borderId="0" xfId="0" applyFont="1" applyAlignment="1" applyProtection="1">
      <alignment horizontal="center"/>
      <protection locked="0"/>
    </xf>
    <xf numFmtId="0" fontId="10" fillId="0" borderId="45" xfId="0" applyFont="1" applyBorder="1" applyAlignment="1" applyProtection="1">
      <alignment horizontal="center"/>
      <protection locked="0"/>
    </xf>
    <xf numFmtId="0" fontId="11" fillId="0" borderId="48" xfId="0" applyFont="1" applyBorder="1" applyAlignment="1">
      <alignment horizontal="left"/>
    </xf>
    <xf numFmtId="0" fontId="11" fillId="0" borderId="49" xfId="0" applyFont="1" applyBorder="1" applyAlignment="1">
      <alignment horizontal="left"/>
    </xf>
    <xf numFmtId="0" fontId="10" fillId="0" borderId="17" xfId="0" applyFont="1" applyBorder="1" applyAlignment="1">
      <alignment horizontal="center" vertical="center"/>
    </xf>
    <xf numFmtId="0" fontId="10" fillId="0" borderId="60" xfId="0" applyFont="1" applyBorder="1" applyAlignment="1">
      <alignment horizontal="center" vertical="center"/>
    </xf>
    <xf numFmtId="0" fontId="10" fillId="0" borderId="0" xfId="0" applyFont="1" applyAlignment="1">
      <alignment horizontal="center"/>
    </xf>
    <xf numFmtId="0" fontId="10" fillId="0" borderId="45" xfId="0" applyFont="1" applyBorder="1" applyAlignment="1">
      <alignment horizontal="center"/>
    </xf>
    <xf numFmtId="0" fontId="10" fillId="0" borderId="59" xfId="0" applyFont="1" applyBorder="1" applyAlignment="1">
      <alignment horizontal="left"/>
    </xf>
    <xf numFmtId="0" fontId="10" fillId="0" borderId="27" xfId="0" applyFont="1" applyBorder="1" applyAlignment="1">
      <alignment horizontal="left"/>
    </xf>
    <xf numFmtId="0" fontId="10" fillId="0" borderId="49" xfId="0" applyFont="1" applyBorder="1" applyAlignment="1">
      <alignment horizontal="left"/>
    </xf>
    <xf numFmtId="0" fontId="10" fillId="0" borderId="26" xfId="0" applyFont="1" applyBorder="1" applyAlignment="1">
      <alignment horizontal="left"/>
    </xf>
    <xf numFmtId="0" fontId="11" fillId="0" borderId="45" xfId="0" applyFont="1" applyBorder="1" applyAlignment="1">
      <alignment horizontal="left"/>
    </xf>
    <xf numFmtId="0" fontId="11" fillId="0" borderId="22" xfId="0" applyFont="1" applyBorder="1" applyAlignment="1">
      <alignment horizontal="left"/>
    </xf>
    <xf numFmtId="0" fontId="11" fillId="0" borderId="2" xfId="0" applyFont="1" applyBorder="1" applyAlignment="1">
      <alignment horizontal="left" vertical="center"/>
    </xf>
    <xf numFmtId="0" fontId="11" fillId="0" borderId="11"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5" borderId="53" xfId="0" applyFont="1" applyFill="1" applyBorder="1" applyAlignment="1">
      <alignment horizontal="left" vertical="center" wrapText="1"/>
    </xf>
    <xf numFmtId="0" fontId="11" fillId="5" borderId="49" xfId="0" applyFont="1" applyFill="1" applyBorder="1" applyAlignment="1">
      <alignment horizontal="left" vertical="center" wrapText="1"/>
    </xf>
    <xf numFmtId="0" fontId="11" fillId="0" borderId="47" xfId="1" applyFont="1" applyBorder="1" applyAlignment="1">
      <alignment horizontal="left"/>
    </xf>
    <xf numFmtId="0" fontId="11" fillId="0" borderId="47" xfId="1" applyFont="1" applyBorder="1" applyAlignment="1">
      <alignment horizontal="left" vertical="center"/>
    </xf>
    <xf numFmtId="0" fontId="10" fillId="0" borderId="0" xfId="1" applyFont="1" applyAlignment="1" applyProtection="1">
      <alignment horizontal="left"/>
      <protection locked="0"/>
    </xf>
    <xf numFmtId="0" fontId="10" fillId="0" borderId="45" xfId="1" applyFont="1" applyBorder="1" applyAlignment="1" applyProtection="1">
      <alignment horizontal="left"/>
      <protection locked="0"/>
    </xf>
    <xf numFmtId="0" fontId="11" fillId="0" borderId="0" xfId="1" applyFont="1" applyAlignment="1">
      <alignment horizontal="left" wrapText="1"/>
    </xf>
    <xf numFmtId="0" fontId="11" fillId="0" borderId="45" xfId="1" applyFont="1" applyBorder="1" applyAlignment="1">
      <alignment horizontal="left" wrapText="1"/>
    </xf>
    <xf numFmtId="0" fontId="10" fillId="0" borderId="0" xfId="0" applyFont="1" applyAlignment="1" applyProtection="1">
      <alignment horizontal="left"/>
      <protection locked="0"/>
    </xf>
    <xf numFmtId="0" fontId="10" fillId="0" borderId="45" xfId="0" applyFont="1" applyBorder="1" applyAlignment="1" applyProtection="1">
      <alignment horizontal="left"/>
      <protection locked="0"/>
    </xf>
    <xf numFmtId="0" fontId="11" fillId="0" borderId="0" xfId="1" applyFont="1" applyAlignment="1" applyProtection="1">
      <alignment horizontal="center"/>
      <protection locked="0"/>
    </xf>
    <xf numFmtId="0" fontId="11" fillId="0" borderId="29" xfId="1" applyFont="1" applyBorder="1" applyAlignment="1" applyProtection="1">
      <alignment horizontal="center"/>
      <protection locked="0"/>
    </xf>
    <xf numFmtId="0" fontId="11" fillId="0" borderId="45" xfId="1" applyFont="1" applyBorder="1" applyAlignment="1" applyProtection="1">
      <alignment horizontal="center"/>
      <protection locked="0"/>
    </xf>
    <xf numFmtId="0" fontId="11" fillId="0" borderId="22" xfId="1" applyFont="1" applyBorder="1" applyAlignment="1" applyProtection="1">
      <alignment horizontal="center"/>
      <protection locked="0"/>
    </xf>
    <xf numFmtId="0" fontId="10" fillId="0" borderId="0" xfId="0" quotePrefix="1" applyFont="1" applyAlignment="1">
      <alignment horizontal="left"/>
    </xf>
    <xf numFmtId="0" fontId="11" fillId="5" borderId="2"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3" xfId="0" applyFont="1" applyFill="1" applyBorder="1" applyAlignment="1">
      <alignment horizontal="left" vertical="center"/>
    </xf>
    <xf numFmtId="0" fontId="11" fillId="5" borderId="14" xfId="0" applyFont="1" applyFill="1" applyBorder="1" applyAlignment="1">
      <alignment horizontal="left" vertical="center"/>
    </xf>
    <xf numFmtId="0" fontId="16" fillId="2" borderId="0" xfId="2" applyFont="1" applyBorder="1" applyAlignment="1" applyProtection="1">
      <alignment horizontal="left" vertical="center" wrapText="1"/>
    </xf>
    <xf numFmtId="0" fontId="11" fillId="7" borderId="25" xfId="0" applyFont="1" applyFill="1" applyBorder="1" applyAlignment="1">
      <alignment horizontal="center" vertical="center"/>
    </xf>
    <xf numFmtId="0" fontId="11" fillId="7" borderId="40" xfId="0" applyFont="1" applyFill="1" applyBorder="1" applyAlignment="1">
      <alignment horizontal="center" vertical="center"/>
    </xf>
    <xf numFmtId="0" fontId="11" fillId="7" borderId="41" xfId="0" applyFont="1" applyFill="1" applyBorder="1" applyAlignment="1">
      <alignment horizontal="center" vertical="center"/>
    </xf>
    <xf numFmtId="0" fontId="11" fillId="6" borderId="25" xfId="0" applyFont="1" applyFill="1" applyBorder="1" applyAlignment="1">
      <alignment horizontal="center" vertical="center"/>
    </xf>
    <xf numFmtId="0" fontId="11" fillId="6" borderId="40" xfId="0" applyFont="1" applyFill="1" applyBorder="1" applyAlignment="1">
      <alignment horizontal="center" vertical="center"/>
    </xf>
    <xf numFmtId="0" fontId="11" fillId="6" borderId="41"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0" borderId="0" xfId="1" applyFont="1" applyAlignment="1">
      <alignment horizontal="left"/>
    </xf>
    <xf numFmtId="0" fontId="11" fillId="0" borderId="45" xfId="1" applyFont="1" applyBorder="1" applyAlignment="1">
      <alignment horizontal="left"/>
    </xf>
    <xf numFmtId="0" fontId="11" fillId="0" borderId="0" xfId="1" applyFont="1" applyAlignment="1" applyProtection="1">
      <alignment horizontal="left"/>
      <protection locked="0"/>
    </xf>
    <xf numFmtId="0" fontId="11" fillId="0" borderId="45" xfId="1" applyFont="1" applyBorder="1" applyAlignment="1" applyProtection="1">
      <alignment horizontal="left"/>
      <protection locked="0"/>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1" fillId="0" borderId="14" xfId="0" applyFont="1" applyBorder="1" applyAlignment="1">
      <alignment horizontal="left" vertical="center" wrapText="1"/>
    </xf>
    <xf numFmtId="0" fontId="11" fillId="5" borderId="50" xfId="0" applyFont="1" applyFill="1" applyBorder="1" applyAlignment="1">
      <alignment horizontal="left" vertical="center" wrapText="1"/>
    </xf>
    <xf numFmtId="0" fontId="11" fillId="5" borderId="51" xfId="0" applyFont="1" applyFill="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0" fillId="11" borderId="13" xfId="0" applyFont="1" applyFill="1" applyBorder="1" applyAlignment="1">
      <alignment horizontal="center" vertical="center"/>
    </xf>
    <xf numFmtId="0" fontId="10" fillId="11" borderId="37" xfId="0" applyFont="1" applyFill="1" applyBorder="1" applyAlignment="1">
      <alignment horizontal="center" vertical="center"/>
    </xf>
    <xf numFmtId="0" fontId="11" fillId="0" borderId="3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0" fillId="0" borderId="35" xfId="0" quotePrefix="1" applyFont="1" applyBorder="1" applyAlignment="1" applyProtection="1">
      <alignment horizontal="center" vertical="center"/>
      <protection locked="0"/>
    </xf>
    <xf numFmtId="0" fontId="10" fillId="0" borderId="18" xfId="0" quotePrefix="1"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1" fillId="5" borderId="2"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28" xfId="0" applyFont="1" applyFill="1" applyBorder="1" applyAlignment="1">
      <alignment horizontal="left" vertical="center" wrapText="1"/>
    </xf>
    <xf numFmtId="0" fontId="11" fillId="5" borderId="29" xfId="0" applyFont="1" applyFill="1" applyBorder="1" applyAlignment="1">
      <alignment horizontal="left" vertical="center" wrapText="1"/>
    </xf>
  </cellXfs>
  <cellStyles count="4">
    <cellStyle name="Good 2" xfId="2" xr:uid="{00000000-0005-0000-0000-000000000000}"/>
    <cellStyle name="Linked Cell 2" xfId="3" xr:uid="{00000000-0005-0000-0000-000001000000}"/>
    <cellStyle name="Normal" xfId="0" builtinId="0"/>
    <cellStyle name="Normal 2" xfId="1" xr:uid="{00000000-0005-0000-0000-000003000000}"/>
  </cellStyles>
  <dxfs count="4">
    <dxf>
      <fill>
        <patternFill>
          <bgColor rgb="FFFFFFE3"/>
        </patternFill>
      </fill>
    </dxf>
    <dxf>
      <fill>
        <patternFill>
          <bgColor rgb="FFFFFFE3"/>
        </patternFill>
      </fill>
    </dxf>
    <dxf>
      <fill>
        <patternFill>
          <bgColor rgb="FFFFFFE3"/>
        </patternFill>
      </fill>
    </dxf>
    <dxf>
      <fill>
        <patternFill>
          <bgColor rgb="FFFFFFE3"/>
        </patternFill>
      </fill>
    </dxf>
  </dxfs>
  <tableStyles count="0" defaultTableStyle="TableStyleMedium2" defaultPivotStyle="PivotStyleLight16"/>
  <colors>
    <mruColors>
      <color rgb="FFFFFF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AL69"/>
  <sheetViews>
    <sheetView tabSelected="1" topLeftCell="A21" zoomScaleNormal="100" workbookViewId="0">
      <selection activeCell="H26" sqref="H26"/>
    </sheetView>
  </sheetViews>
  <sheetFormatPr defaultRowHeight="22.5" customHeight="1" x14ac:dyDescent="0.2"/>
  <cols>
    <col min="1" max="1" width="9" style="2"/>
    <col min="2" max="2" width="1.25" style="2" customWidth="1"/>
    <col min="3" max="3" width="1.875" style="2" customWidth="1"/>
    <col min="4" max="4" width="12.125" style="2" customWidth="1"/>
    <col min="5" max="5" width="10.375" style="2" customWidth="1"/>
    <col min="6" max="6" width="6.25" style="2" customWidth="1"/>
    <col min="7" max="7" width="6.625" style="2" customWidth="1"/>
    <col min="8" max="8" width="6" style="2" customWidth="1"/>
    <col min="9" max="9" width="5.25" style="2" bestFit="1" customWidth="1"/>
    <col min="10" max="10" width="7" style="2" customWidth="1"/>
    <col min="11" max="11" width="3.75" style="2" customWidth="1"/>
    <col min="12" max="12" width="6.25" style="2" customWidth="1"/>
    <col min="13" max="13" width="7.625" style="1" customWidth="1"/>
    <col min="14" max="14" width="7.5" style="2" customWidth="1"/>
    <col min="15" max="15" width="5.5" style="2" customWidth="1"/>
    <col min="16" max="16" width="6.5" style="2" customWidth="1"/>
    <col min="17" max="17" width="3.75" style="2" customWidth="1"/>
    <col min="18" max="18" width="6.75" style="2" customWidth="1"/>
    <col min="19" max="19" width="7.5" style="2" customWidth="1"/>
    <col min="20" max="20" width="6.75" style="2" bestFit="1" customWidth="1"/>
    <col min="21" max="21" width="5.25" style="2" bestFit="1" customWidth="1"/>
    <col min="22" max="22" width="7.25" style="2" customWidth="1"/>
    <col min="23" max="23" width="2.75" style="2" customWidth="1"/>
    <col min="24" max="24" width="1.5" style="2" customWidth="1"/>
    <col min="25" max="25" width="12.625" style="2" customWidth="1"/>
    <col min="26" max="26" width="8.125" style="2" customWidth="1"/>
    <col min="27" max="27" width="15.25" style="2" customWidth="1"/>
    <col min="28" max="33" width="9" style="2" hidden="1" customWidth="1"/>
    <col min="34" max="34" width="9.5" style="2" customWidth="1"/>
    <col min="35" max="35" width="12.5" style="2" customWidth="1"/>
    <col min="36" max="36" width="16.5" style="2" customWidth="1"/>
    <col min="37" max="16384" width="9" style="2"/>
  </cols>
  <sheetData>
    <row r="1" spans="1:38" ht="18.75" customHeight="1" x14ac:dyDescent="0.2">
      <c r="A1" s="22"/>
      <c r="B1" s="283" t="s">
        <v>88</v>
      </c>
      <c r="C1" s="283"/>
      <c r="D1" s="283"/>
      <c r="E1" s="283"/>
      <c r="F1" s="283"/>
      <c r="G1" s="283"/>
      <c r="H1" s="283"/>
      <c r="I1" s="283"/>
      <c r="J1" s="283"/>
      <c r="K1" s="283"/>
      <c r="L1" s="283"/>
      <c r="M1" s="283"/>
      <c r="N1" s="283"/>
      <c r="O1" s="283"/>
      <c r="P1" s="283"/>
      <c r="Q1" s="283"/>
      <c r="R1" s="283"/>
      <c r="S1" s="283"/>
      <c r="T1" s="283"/>
      <c r="U1" s="283"/>
      <c r="V1" s="283"/>
      <c r="W1" s="283"/>
      <c r="X1" s="283"/>
    </row>
    <row r="2" spans="1:38" ht="20.25" customHeight="1" x14ac:dyDescent="0.2">
      <c r="A2" s="22"/>
      <c r="B2" s="283"/>
      <c r="C2" s="283"/>
      <c r="D2" s="283"/>
      <c r="E2" s="283"/>
      <c r="F2" s="283"/>
      <c r="G2" s="283"/>
      <c r="H2" s="283"/>
      <c r="I2" s="283"/>
      <c r="J2" s="283"/>
      <c r="K2" s="283"/>
      <c r="L2" s="283"/>
      <c r="M2" s="283"/>
      <c r="N2" s="283"/>
      <c r="O2" s="283"/>
      <c r="P2" s="283"/>
      <c r="Q2" s="283"/>
      <c r="R2" s="283"/>
      <c r="S2" s="283"/>
      <c r="T2" s="283"/>
      <c r="U2" s="283"/>
      <c r="V2" s="283"/>
      <c r="W2" s="283"/>
      <c r="X2" s="283"/>
    </row>
    <row r="3" spans="1:38" ht="12.75" customHeight="1" x14ac:dyDescent="0.25">
      <c r="A3" s="22"/>
      <c r="B3" s="283"/>
      <c r="C3" s="283"/>
      <c r="D3" s="283"/>
      <c r="E3" s="283"/>
      <c r="F3" s="283"/>
      <c r="G3" s="283"/>
      <c r="H3" s="283"/>
      <c r="I3" s="283"/>
      <c r="J3" s="283"/>
      <c r="K3" s="283"/>
      <c r="L3" s="283"/>
      <c r="M3" s="283"/>
      <c r="N3" s="283"/>
      <c r="O3" s="283"/>
      <c r="P3" s="283"/>
      <c r="Q3" s="283"/>
      <c r="R3" s="283"/>
      <c r="S3" s="283"/>
      <c r="T3" s="283"/>
      <c r="U3" s="283"/>
      <c r="V3" s="283"/>
      <c r="W3" s="283"/>
      <c r="X3" s="283"/>
      <c r="AA3" s="3"/>
      <c r="AB3" s="3"/>
      <c r="AC3" s="3"/>
      <c r="AD3" s="3"/>
      <c r="AE3" s="3"/>
      <c r="AF3" s="3"/>
      <c r="AG3" s="3"/>
      <c r="AH3" s="3"/>
      <c r="AL3"/>
    </row>
    <row r="4" spans="1:38" ht="22.5" customHeight="1" x14ac:dyDescent="0.25">
      <c r="A4" s="22"/>
      <c r="B4" s="283" t="s">
        <v>0</v>
      </c>
      <c r="C4" s="283"/>
      <c r="D4" s="283"/>
      <c r="E4" s="283"/>
      <c r="F4" s="283"/>
      <c r="G4" s="283"/>
      <c r="H4" s="283"/>
      <c r="I4" s="283"/>
      <c r="J4" s="283"/>
      <c r="K4" s="283"/>
      <c r="L4" s="283"/>
      <c r="M4" s="283"/>
      <c r="N4" s="283"/>
      <c r="O4" s="283"/>
      <c r="P4" s="283"/>
      <c r="Q4" s="283"/>
      <c r="R4" s="283"/>
      <c r="S4" s="283"/>
      <c r="T4" s="283"/>
      <c r="U4" s="283"/>
      <c r="V4" s="283"/>
      <c r="W4" s="283"/>
      <c r="X4" s="283"/>
      <c r="AA4" s="7"/>
      <c r="AB4" s="19"/>
      <c r="AC4" s="19"/>
      <c r="AD4" s="7"/>
      <c r="AE4" s="7"/>
      <c r="AF4" s="7"/>
      <c r="AG4" s="5"/>
      <c r="AH4" s="5"/>
      <c r="AL4"/>
    </row>
    <row r="5" spans="1:38" ht="11.25" customHeight="1" x14ac:dyDescent="0.25">
      <c r="B5" s="21"/>
      <c r="C5" s="21"/>
      <c r="D5" s="21"/>
      <c r="E5" s="21"/>
      <c r="F5" s="21"/>
      <c r="G5" s="21"/>
      <c r="H5" s="21"/>
      <c r="I5" s="21"/>
      <c r="J5" s="21"/>
      <c r="K5" s="21"/>
      <c r="L5" s="21"/>
      <c r="M5" s="21"/>
      <c r="N5" s="21"/>
      <c r="O5" s="21"/>
      <c r="P5" s="21"/>
      <c r="Q5" s="21"/>
      <c r="R5" s="21"/>
      <c r="S5" s="21"/>
      <c r="T5" s="21"/>
      <c r="U5" s="21"/>
      <c r="V5" s="21"/>
      <c r="W5" s="21"/>
      <c r="X5" s="21"/>
      <c r="AG5" s="5"/>
      <c r="AH5" s="5"/>
      <c r="AL5"/>
    </row>
    <row r="6" spans="1:38" ht="17.25" customHeight="1" x14ac:dyDescent="0.25">
      <c r="B6" s="21"/>
      <c r="C6" s="34"/>
      <c r="D6" s="34"/>
      <c r="E6" s="34"/>
      <c r="F6" s="34"/>
      <c r="G6" s="34"/>
      <c r="H6" s="34"/>
      <c r="I6" s="34"/>
      <c r="J6" s="34"/>
      <c r="K6" s="34"/>
      <c r="L6" s="34"/>
      <c r="M6" s="41"/>
      <c r="N6" s="34"/>
      <c r="O6" s="34"/>
      <c r="P6" s="34"/>
      <c r="Q6" s="34"/>
      <c r="R6" s="34"/>
      <c r="S6" s="34"/>
      <c r="T6" s="34"/>
      <c r="U6" s="34"/>
      <c r="V6" s="34"/>
      <c r="W6" s="34"/>
      <c r="X6" s="21"/>
      <c r="AG6" s="5"/>
      <c r="AH6" s="5"/>
      <c r="AL6"/>
    </row>
    <row r="7" spans="1:38" ht="17.25" customHeight="1" x14ac:dyDescent="0.25">
      <c r="B7" s="21"/>
      <c r="C7" s="34"/>
      <c r="D7" s="268"/>
      <c r="E7" s="268"/>
      <c r="F7" s="268"/>
      <c r="G7" s="268"/>
      <c r="H7" s="268"/>
      <c r="I7" s="39"/>
      <c r="J7" s="268"/>
      <c r="K7" s="268"/>
      <c r="L7" s="268"/>
      <c r="M7" s="268"/>
      <c r="N7" s="39"/>
      <c r="O7" s="274"/>
      <c r="P7" s="274"/>
      <c r="Q7" s="274"/>
      <c r="R7" s="35"/>
      <c r="S7" s="274"/>
      <c r="T7" s="275"/>
      <c r="U7" s="274"/>
      <c r="V7" s="274"/>
      <c r="W7" s="36"/>
      <c r="X7" s="21"/>
      <c r="AG7" s="5"/>
      <c r="AH7" s="5"/>
      <c r="AL7"/>
    </row>
    <row r="8" spans="1:38" ht="17.25" customHeight="1" x14ac:dyDescent="0.25">
      <c r="B8" s="21"/>
      <c r="C8" s="34"/>
      <c r="D8" s="269"/>
      <c r="E8" s="269"/>
      <c r="F8" s="269"/>
      <c r="G8" s="269"/>
      <c r="H8" s="269"/>
      <c r="I8" s="39"/>
      <c r="J8" s="269"/>
      <c r="K8" s="269"/>
      <c r="L8" s="269"/>
      <c r="M8" s="269"/>
      <c r="N8" s="39"/>
      <c r="O8" s="276"/>
      <c r="P8" s="276"/>
      <c r="Q8" s="276"/>
      <c r="R8" s="35"/>
      <c r="S8" s="276"/>
      <c r="T8" s="277"/>
      <c r="U8" s="276"/>
      <c r="V8" s="276"/>
      <c r="W8" s="36"/>
      <c r="X8" s="21"/>
      <c r="AG8" s="5"/>
      <c r="AH8" s="5"/>
      <c r="AL8"/>
    </row>
    <row r="9" spans="1:38" ht="17.25" customHeight="1" x14ac:dyDescent="0.25">
      <c r="B9" s="21"/>
      <c r="C9" s="34"/>
      <c r="D9" s="37" t="s">
        <v>32</v>
      </c>
      <c r="E9" s="37"/>
      <c r="F9" s="37"/>
      <c r="G9" s="38"/>
      <c r="H9" s="39"/>
      <c r="I9" s="39"/>
      <c r="J9" s="37" t="s">
        <v>1</v>
      </c>
      <c r="K9" s="35"/>
      <c r="L9" s="35"/>
      <c r="M9" s="41"/>
      <c r="N9" s="39"/>
      <c r="O9" s="266" t="s">
        <v>8</v>
      </c>
      <c r="P9" s="266"/>
      <c r="Q9" s="266"/>
      <c r="R9" s="35"/>
      <c r="S9" s="267" t="s">
        <v>9</v>
      </c>
      <c r="T9" s="267"/>
      <c r="U9" s="267"/>
      <c r="V9" s="267"/>
      <c r="W9" s="36"/>
      <c r="X9" s="21"/>
      <c r="AG9" s="5"/>
      <c r="AH9" s="5"/>
      <c r="AL9"/>
    </row>
    <row r="10" spans="1:38" ht="17.25" customHeight="1" x14ac:dyDescent="0.25">
      <c r="B10" s="21"/>
      <c r="C10" s="34"/>
      <c r="D10" s="39"/>
      <c r="E10" s="39"/>
      <c r="F10" s="39"/>
      <c r="G10" s="39"/>
      <c r="H10" s="39"/>
      <c r="I10" s="39"/>
      <c r="J10" s="39"/>
      <c r="K10" s="39"/>
      <c r="L10" s="39"/>
      <c r="M10" s="41"/>
      <c r="N10" s="39"/>
      <c r="O10" s="39"/>
      <c r="P10" s="39"/>
      <c r="Q10" s="39"/>
      <c r="R10" s="39"/>
      <c r="S10" s="39"/>
      <c r="T10" s="39"/>
      <c r="U10" s="39"/>
      <c r="V10" s="39"/>
      <c r="W10" s="40"/>
      <c r="X10" s="21"/>
      <c r="AG10" s="5"/>
      <c r="AH10" s="5"/>
      <c r="AL10"/>
    </row>
    <row r="11" spans="1:38" ht="17.25" customHeight="1" x14ac:dyDescent="0.2">
      <c r="B11" s="21"/>
      <c r="C11" s="34"/>
      <c r="D11" s="270" t="s">
        <v>89</v>
      </c>
      <c r="E11" s="270"/>
      <c r="F11" s="270"/>
      <c r="G11" s="270"/>
      <c r="H11" s="270"/>
      <c r="I11" s="39"/>
      <c r="J11" s="272"/>
      <c r="K11" s="272"/>
      <c r="L11" s="272"/>
      <c r="M11" s="272"/>
      <c r="N11" s="39"/>
      <c r="O11" s="246"/>
      <c r="P11" s="246"/>
      <c r="Q11" s="246"/>
      <c r="R11" s="246"/>
      <c r="S11" s="278" t="s">
        <v>116</v>
      </c>
      <c r="T11" s="278"/>
      <c r="U11" s="278"/>
      <c r="V11" s="278"/>
      <c r="W11" s="41"/>
      <c r="X11" s="21"/>
    </row>
    <row r="12" spans="1:38" ht="17.25" customHeight="1" x14ac:dyDescent="0.2">
      <c r="B12" s="21"/>
      <c r="C12" s="34"/>
      <c r="D12" s="271"/>
      <c r="E12" s="271"/>
      <c r="F12" s="271"/>
      <c r="G12" s="271"/>
      <c r="H12" s="271"/>
      <c r="I12" s="39"/>
      <c r="J12" s="273"/>
      <c r="K12" s="273"/>
      <c r="L12" s="273"/>
      <c r="M12" s="273"/>
      <c r="N12" s="39"/>
      <c r="O12" s="247"/>
      <c r="P12" s="247"/>
      <c r="Q12" s="247"/>
      <c r="R12" s="247"/>
      <c r="S12" s="278"/>
      <c r="T12" s="278"/>
      <c r="U12" s="278"/>
      <c r="V12" s="278"/>
      <c r="W12" s="41"/>
      <c r="X12" s="21"/>
    </row>
    <row r="13" spans="1:38" ht="17.25" customHeight="1" x14ac:dyDescent="0.2">
      <c r="B13" s="21"/>
      <c r="C13" s="34"/>
      <c r="D13" s="37" t="s">
        <v>2</v>
      </c>
      <c r="E13" s="35"/>
      <c r="F13" s="35"/>
      <c r="G13" s="42"/>
      <c r="H13" s="39"/>
      <c r="I13" s="39"/>
      <c r="J13" s="37" t="s">
        <v>3</v>
      </c>
      <c r="K13" s="37"/>
      <c r="L13" s="37"/>
      <c r="M13" s="41"/>
      <c r="N13" s="39"/>
      <c r="O13" s="37" t="s">
        <v>74</v>
      </c>
      <c r="P13" s="37"/>
      <c r="Q13" s="37"/>
      <c r="R13" s="37"/>
      <c r="S13" s="37"/>
      <c r="T13" s="37"/>
      <c r="U13" s="37"/>
      <c r="V13" s="37"/>
      <c r="W13" s="41"/>
      <c r="X13" s="21"/>
    </row>
    <row r="14" spans="1:38" ht="17.25" customHeight="1" x14ac:dyDescent="0.2">
      <c r="B14" s="21"/>
      <c r="C14" s="34"/>
      <c r="D14" s="39"/>
      <c r="E14" s="39"/>
      <c r="F14" s="39"/>
      <c r="G14" s="39"/>
      <c r="H14" s="39"/>
      <c r="I14" s="39"/>
      <c r="J14" s="39"/>
      <c r="K14" s="39"/>
      <c r="L14" s="39"/>
      <c r="M14" s="41"/>
      <c r="N14" s="39"/>
      <c r="O14" s="39"/>
      <c r="P14" s="39"/>
      <c r="Q14" s="39"/>
      <c r="R14" s="39"/>
      <c r="S14" s="39"/>
      <c r="T14" s="39"/>
      <c r="U14" s="39"/>
      <c r="V14" s="39"/>
      <c r="W14" s="40"/>
      <c r="X14" s="21"/>
    </row>
    <row r="15" spans="1:38" ht="17.25" customHeight="1" x14ac:dyDescent="0.2">
      <c r="B15" s="21"/>
      <c r="C15" s="34"/>
      <c r="D15" s="293" t="s">
        <v>90</v>
      </c>
      <c r="E15" s="293"/>
      <c r="F15" s="293"/>
      <c r="G15" s="43"/>
      <c r="H15" s="295"/>
      <c r="I15" s="295"/>
      <c r="J15" s="295"/>
      <c r="K15" s="34"/>
      <c r="L15" s="295"/>
      <c r="M15" s="295"/>
      <c r="N15" s="43"/>
      <c r="O15" s="272"/>
      <c r="P15" s="272"/>
      <c r="Q15" s="43"/>
      <c r="R15" s="295"/>
      <c r="S15" s="295"/>
      <c r="T15" s="295"/>
      <c r="U15" s="295"/>
      <c r="V15" s="295"/>
      <c r="W15" s="43"/>
      <c r="X15" s="21"/>
    </row>
    <row r="16" spans="1:38" ht="17.25" customHeight="1" x14ac:dyDescent="0.2">
      <c r="B16" s="21"/>
      <c r="C16" s="34"/>
      <c r="D16" s="294"/>
      <c r="E16" s="294"/>
      <c r="F16" s="294"/>
      <c r="G16" s="43"/>
      <c r="H16" s="296"/>
      <c r="I16" s="296"/>
      <c r="J16" s="296"/>
      <c r="K16" s="34"/>
      <c r="L16" s="296"/>
      <c r="M16" s="296"/>
      <c r="N16" s="43"/>
      <c r="O16" s="273"/>
      <c r="P16" s="273"/>
      <c r="Q16" s="43"/>
      <c r="R16" s="296"/>
      <c r="S16" s="296"/>
      <c r="T16" s="296"/>
      <c r="U16" s="296"/>
      <c r="V16" s="296"/>
      <c r="W16" s="43"/>
      <c r="X16" s="21"/>
    </row>
    <row r="17" spans="2:35" ht="17.25" customHeight="1" x14ac:dyDescent="0.2">
      <c r="B17" s="21"/>
      <c r="C17" s="34"/>
      <c r="D17" s="43" t="s">
        <v>5</v>
      </c>
      <c r="E17" s="43"/>
      <c r="F17" s="34"/>
      <c r="G17" s="34"/>
      <c r="H17" s="43" t="s">
        <v>6</v>
      </c>
      <c r="I17" s="43"/>
      <c r="J17" s="43"/>
      <c r="K17" s="34"/>
      <c r="L17" s="44" t="s">
        <v>91</v>
      </c>
      <c r="M17" s="41"/>
      <c r="N17" s="34"/>
      <c r="O17" s="44" t="s">
        <v>75</v>
      </c>
      <c r="P17" s="34"/>
      <c r="Q17" s="45"/>
      <c r="R17" s="43" t="s">
        <v>10</v>
      </c>
      <c r="S17" s="43"/>
      <c r="T17" s="43"/>
      <c r="U17" s="43"/>
      <c r="V17" s="43"/>
      <c r="W17" s="43"/>
      <c r="X17" s="21"/>
    </row>
    <row r="18" spans="2:35" ht="17.25" customHeight="1" thickBot="1" x14ac:dyDescent="0.25">
      <c r="B18" s="21"/>
      <c r="C18" s="34"/>
      <c r="D18" s="34"/>
      <c r="E18" s="34"/>
      <c r="F18" s="34"/>
      <c r="G18" s="34"/>
      <c r="H18" s="34"/>
      <c r="I18" s="34"/>
      <c r="J18" s="34"/>
      <c r="K18" s="34"/>
      <c r="L18" s="34"/>
      <c r="M18" s="41"/>
      <c r="N18" s="34"/>
      <c r="O18" s="34"/>
      <c r="P18" s="34"/>
      <c r="Q18" s="34"/>
      <c r="R18" s="45"/>
      <c r="S18" s="45"/>
      <c r="T18" s="45"/>
      <c r="U18" s="45"/>
      <c r="V18" s="46"/>
      <c r="W18" s="46"/>
      <c r="X18" s="21"/>
    </row>
    <row r="19" spans="2:35" ht="17.25" customHeight="1" x14ac:dyDescent="0.2">
      <c r="B19" s="21"/>
      <c r="C19" s="34"/>
      <c r="D19" s="290" t="s">
        <v>94</v>
      </c>
      <c r="E19" s="291"/>
      <c r="F19" s="291"/>
      <c r="G19" s="291"/>
      <c r="H19" s="291"/>
      <c r="I19" s="291"/>
      <c r="J19" s="292"/>
      <c r="K19" s="218" t="s">
        <v>118</v>
      </c>
      <c r="L19" s="287" t="s">
        <v>121</v>
      </c>
      <c r="M19" s="288"/>
      <c r="N19" s="288"/>
      <c r="O19" s="288"/>
      <c r="P19" s="289"/>
      <c r="Q19" s="219" t="s">
        <v>117</v>
      </c>
      <c r="R19" s="284" t="s">
        <v>122</v>
      </c>
      <c r="S19" s="285"/>
      <c r="T19" s="285"/>
      <c r="U19" s="285"/>
      <c r="V19" s="286"/>
      <c r="W19" s="34"/>
      <c r="X19" s="21"/>
      <c r="Y19" s="199" t="s">
        <v>104</v>
      </c>
      <c r="Z19" s="200"/>
      <c r="AA19" s="152"/>
      <c r="AB19" s="4" t="s">
        <v>37</v>
      </c>
      <c r="AC19" s="6" t="s">
        <v>38</v>
      </c>
      <c r="AD19" s="23">
        <v>200</v>
      </c>
      <c r="AE19" s="6" t="s">
        <v>86</v>
      </c>
      <c r="AF19" s="6">
        <v>101</v>
      </c>
      <c r="AG19" s="6" t="s">
        <v>21</v>
      </c>
    </row>
    <row r="20" spans="2:35" ht="17.25" customHeight="1" thickBot="1" x14ac:dyDescent="0.25">
      <c r="B20" s="21"/>
      <c r="C20" s="34"/>
      <c r="D20" s="227" t="s">
        <v>11</v>
      </c>
      <c r="E20" s="228"/>
      <c r="F20" s="47" t="s">
        <v>12</v>
      </c>
      <c r="G20" s="47" t="s">
        <v>13</v>
      </c>
      <c r="H20" s="48" t="s">
        <v>14</v>
      </c>
      <c r="I20" s="47" t="s">
        <v>15</v>
      </c>
      <c r="J20" s="49" t="s">
        <v>16</v>
      </c>
      <c r="K20" s="218"/>
      <c r="L20" s="50" t="s">
        <v>12</v>
      </c>
      <c r="M20" s="51" t="s">
        <v>13</v>
      </c>
      <c r="N20" s="51" t="s">
        <v>14</v>
      </c>
      <c r="O20" s="51" t="s">
        <v>15</v>
      </c>
      <c r="P20" s="52" t="s">
        <v>16</v>
      </c>
      <c r="Q20" s="219"/>
      <c r="R20" s="53" t="s">
        <v>12</v>
      </c>
      <c r="S20" s="54" t="s">
        <v>13</v>
      </c>
      <c r="T20" s="54" t="s">
        <v>14</v>
      </c>
      <c r="U20" s="54" t="s">
        <v>15</v>
      </c>
      <c r="V20" s="55" t="s">
        <v>16</v>
      </c>
      <c r="W20" s="34"/>
      <c r="X20" s="21"/>
      <c r="Y20" s="155" t="s">
        <v>12</v>
      </c>
      <c r="Z20" s="156" t="s">
        <v>105</v>
      </c>
      <c r="AA20" s="153"/>
      <c r="AB20" s="4" t="s">
        <v>27</v>
      </c>
      <c r="AC20" s="8" t="s">
        <v>24</v>
      </c>
      <c r="AD20" s="23">
        <v>101</v>
      </c>
      <c r="AE20" s="8" t="s">
        <v>61</v>
      </c>
      <c r="AF20" s="9">
        <v>201</v>
      </c>
      <c r="AG20" s="9" t="s">
        <v>18</v>
      </c>
    </row>
    <row r="21" spans="2:35" ht="17.25" customHeight="1" x14ac:dyDescent="0.2">
      <c r="B21" s="21"/>
      <c r="C21" s="34"/>
      <c r="D21" s="279" t="s">
        <v>33</v>
      </c>
      <c r="E21" s="280"/>
      <c r="F21" s="56" t="s">
        <v>17</v>
      </c>
      <c r="G21" s="57">
        <v>101</v>
      </c>
      <c r="H21" s="167">
        <v>3</v>
      </c>
      <c r="I21" s="58"/>
      <c r="J21" s="146"/>
      <c r="K21" s="218"/>
      <c r="L21" s="59" t="s">
        <v>80</v>
      </c>
      <c r="M21" s="60">
        <v>220</v>
      </c>
      <c r="N21" s="100">
        <v>3</v>
      </c>
      <c r="O21" s="61"/>
      <c r="P21" s="62" t="str">
        <f>IF(N21="","",IF(O21="","",(VLOOKUP(O21,$AC$29:$AD$36,2,FALSE)*N21)))</f>
        <v/>
      </c>
      <c r="Q21" s="219"/>
      <c r="R21" s="63"/>
      <c r="S21" s="64"/>
      <c r="T21" s="65"/>
      <c r="U21" s="66"/>
      <c r="V21" s="67" t="str">
        <f>IF(T21="","",IF(U21="","",(VLOOKUP(U21,AC29:AD36,2,FALSE)*T21)))</f>
        <v/>
      </c>
      <c r="W21" s="34"/>
      <c r="X21" s="21"/>
      <c r="Y21" s="155" t="s">
        <v>13</v>
      </c>
      <c r="Z21" s="156" t="s">
        <v>106</v>
      </c>
      <c r="AA21" s="153"/>
      <c r="AB21" s="149" t="s">
        <v>39</v>
      </c>
      <c r="AC21" s="9" t="s">
        <v>41</v>
      </c>
      <c r="AD21" s="23">
        <v>135</v>
      </c>
      <c r="AE21" s="8" t="s">
        <v>64</v>
      </c>
      <c r="AF21" s="6">
        <v>102</v>
      </c>
      <c r="AG21" s="5"/>
    </row>
    <row r="22" spans="2:35" ht="17.25" customHeight="1" thickBot="1" x14ac:dyDescent="0.25">
      <c r="B22" s="21"/>
      <c r="C22" s="34"/>
      <c r="D22" s="281"/>
      <c r="E22" s="282"/>
      <c r="F22" s="68" t="s">
        <v>17</v>
      </c>
      <c r="G22" s="69">
        <v>102</v>
      </c>
      <c r="H22" s="168">
        <v>3</v>
      </c>
      <c r="I22" s="70"/>
      <c r="J22" s="71" t="str">
        <f>IF(H22="","",IF(I22="","",(VLOOKUP(I22,AC29:AD36,2,FALSE)*H22)))</f>
        <v/>
      </c>
      <c r="K22" s="218"/>
      <c r="L22" s="72" t="s">
        <v>80</v>
      </c>
      <c r="M22" s="73">
        <v>320</v>
      </c>
      <c r="N22" s="100">
        <v>3</v>
      </c>
      <c r="O22" s="74"/>
      <c r="P22" s="62" t="str">
        <f t="shared" ref="P22:P42" si="0">IF(N22="","",IF(O22="","",(VLOOKUP(O22,$AC$29:$AD$36,2,FALSE)*N22)))</f>
        <v/>
      </c>
      <c r="Q22" s="219"/>
      <c r="R22" s="75"/>
      <c r="S22" s="76"/>
      <c r="T22" s="77"/>
      <c r="U22" s="74"/>
      <c r="V22" s="78" t="str">
        <f>IF(T22="","",IF(U22="","",(VLOOKUP(U22,AC29:AD36,2,FALSE)*T22)))</f>
        <v/>
      </c>
      <c r="W22" s="34"/>
      <c r="X22" s="21"/>
      <c r="Y22" s="155" t="s">
        <v>14</v>
      </c>
      <c r="Z22" s="156" t="s">
        <v>107</v>
      </c>
      <c r="AA22" s="153"/>
      <c r="AB22" s="150" t="s">
        <v>40</v>
      </c>
      <c r="AC22" s="5"/>
      <c r="AE22" s="8" t="s">
        <v>29</v>
      </c>
      <c r="AF22" s="20">
        <v>202</v>
      </c>
      <c r="AG22" s="6">
        <v>101</v>
      </c>
    </row>
    <row r="23" spans="2:35" ht="17.25" customHeight="1" x14ac:dyDescent="0.2">
      <c r="B23" s="21"/>
      <c r="C23" s="34"/>
      <c r="D23" s="260" t="s">
        <v>34</v>
      </c>
      <c r="E23" s="261"/>
      <c r="F23" s="79" t="s">
        <v>18</v>
      </c>
      <c r="G23" s="80">
        <v>101</v>
      </c>
      <c r="H23" s="100">
        <v>3</v>
      </c>
      <c r="I23" s="81"/>
      <c r="J23" s="146" t="str">
        <f>IF(H23="","",IF(I23="","",(VLOOKUP(I23,AC29:AD36,2,FALSE)*H23)))</f>
        <v/>
      </c>
      <c r="K23" s="218"/>
      <c r="L23" s="72" t="s">
        <v>80</v>
      </c>
      <c r="M23" s="73">
        <v>330</v>
      </c>
      <c r="N23" s="100">
        <v>3</v>
      </c>
      <c r="O23" s="74"/>
      <c r="P23" s="62" t="str">
        <f t="shared" si="0"/>
        <v/>
      </c>
      <c r="Q23" s="219"/>
      <c r="R23" s="75"/>
      <c r="S23" s="76"/>
      <c r="T23" s="77"/>
      <c r="U23" s="74"/>
      <c r="V23" s="78" t="str">
        <f>IF(T23="","",IF(U23="","",(VLOOKUP(U23,AC29:AD36,2,FALSE)*T23)))</f>
        <v/>
      </c>
      <c r="W23" s="34"/>
      <c r="X23" s="21"/>
      <c r="Y23" s="155" t="s">
        <v>15</v>
      </c>
      <c r="Z23" s="156" t="s">
        <v>46</v>
      </c>
      <c r="AA23" s="153"/>
      <c r="AB23" s="150" t="s">
        <v>23</v>
      </c>
      <c r="AC23" s="5"/>
      <c r="AE23" s="9" t="s">
        <v>69</v>
      </c>
      <c r="AG23" s="8">
        <v>202</v>
      </c>
    </row>
    <row r="24" spans="2:35" ht="17.25" customHeight="1" x14ac:dyDescent="0.2">
      <c r="B24" s="21"/>
      <c r="C24" s="34"/>
      <c r="D24" s="262"/>
      <c r="E24" s="263"/>
      <c r="F24" s="82" t="s">
        <v>18</v>
      </c>
      <c r="G24" s="83">
        <v>102</v>
      </c>
      <c r="H24" s="169">
        <v>3</v>
      </c>
      <c r="I24" s="124"/>
      <c r="J24" s="84" t="str">
        <f>IF(H24="","",IF(I24="","",(VLOOKUP(I24,AC29:AD36,2,FALSE)*H24)))</f>
        <v/>
      </c>
      <c r="K24" s="218"/>
      <c r="L24" s="72" t="s">
        <v>80</v>
      </c>
      <c r="M24" s="73">
        <v>340</v>
      </c>
      <c r="N24" s="100">
        <v>3</v>
      </c>
      <c r="O24" s="74"/>
      <c r="P24" s="62" t="str">
        <f t="shared" si="0"/>
        <v/>
      </c>
      <c r="Q24" s="219"/>
      <c r="R24" s="75"/>
      <c r="S24" s="76"/>
      <c r="T24" s="77"/>
      <c r="U24" s="74"/>
      <c r="V24" s="78" t="str">
        <f>IF(T24="","",IF(U24="","",(VLOOKUP(U24,AC29:AD36,2,FALSE)*T24)))</f>
        <v/>
      </c>
      <c r="W24" s="34"/>
      <c r="X24" s="21"/>
      <c r="Y24" s="157" t="s">
        <v>16</v>
      </c>
      <c r="Z24" s="158" t="s">
        <v>108</v>
      </c>
      <c r="AA24" s="154"/>
      <c r="AB24" s="151" t="s">
        <v>50</v>
      </c>
      <c r="AC24" s="5"/>
      <c r="AE24" s="13"/>
      <c r="AG24" s="9">
        <v>230</v>
      </c>
    </row>
    <row r="25" spans="2:35" ht="17.25" customHeight="1" thickBot="1" x14ac:dyDescent="0.25">
      <c r="B25" s="21"/>
      <c r="C25" s="34"/>
      <c r="D25" s="264" t="s">
        <v>19</v>
      </c>
      <c r="E25" s="265"/>
      <c r="F25" s="85" t="s">
        <v>18</v>
      </c>
      <c r="G25" s="86">
        <v>211</v>
      </c>
      <c r="H25" s="170">
        <v>3</v>
      </c>
      <c r="I25" s="87"/>
      <c r="J25" s="84" t="str">
        <f>IF(H25="","",IF(I25="","",(VLOOKUP(I25,AC29:AD36,2,FALSE)*H25)))</f>
        <v/>
      </c>
      <c r="K25" s="218"/>
      <c r="L25" s="72" t="s">
        <v>80</v>
      </c>
      <c r="M25" s="73">
        <v>350</v>
      </c>
      <c r="N25" s="100">
        <v>3</v>
      </c>
      <c r="O25" s="74"/>
      <c r="P25" s="62" t="str">
        <f t="shared" si="0"/>
        <v/>
      </c>
      <c r="Q25" s="219"/>
      <c r="R25" s="75"/>
      <c r="S25" s="76"/>
      <c r="T25" s="77"/>
      <c r="U25" s="74"/>
      <c r="V25" s="78" t="str">
        <f>IF(T25="","",IF(U25="","",(VLOOKUP(U25,AC29:AD36,2,FALSE)*T25)))</f>
        <v/>
      </c>
      <c r="W25" s="34"/>
      <c r="X25" s="21"/>
    </row>
    <row r="26" spans="2:35" ht="17.25" customHeight="1" thickBot="1" x14ac:dyDescent="0.25">
      <c r="B26" s="21"/>
      <c r="C26" s="34"/>
      <c r="D26" s="220" t="s">
        <v>20</v>
      </c>
      <c r="E26" s="221"/>
      <c r="F26" s="88"/>
      <c r="G26" s="89"/>
      <c r="H26" s="171"/>
      <c r="I26" s="90"/>
      <c r="J26" s="71" t="str">
        <f>IF(H26="","",IF(I26="","",(VLOOKUP(I26,AC29:AD36,2,FALSE)*H26)))</f>
        <v/>
      </c>
      <c r="K26" s="218"/>
      <c r="L26" s="72" t="s">
        <v>80</v>
      </c>
      <c r="M26" s="73">
        <v>360</v>
      </c>
      <c r="N26" s="100">
        <v>3</v>
      </c>
      <c r="O26" s="74"/>
      <c r="P26" s="62" t="str">
        <f t="shared" si="0"/>
        <v/>
      </c>
      <c r="Q26" s="219"/>
      <c r="R26" s="75"/>
      <c r="S26" s="76"/>
      <c r="T26" s="77"/>
      <c r="U26" s="74"/>
      <c r="V26" s="78" t="str">
        <f>IF(T26="","",IF(U26="","",(VLOOKUP(U26,AC29:AD36,2,FALSE)*T26)))</f>
        <v/>
      </c>
      <c r="W26" s="34"/>
      <c r="X26" s="21"/>
      <c r="Y26" s="201" t="s">
        <v>109</v>
      </c>
      <c r="Z26" s="202"/>
      <c r="AA26" s="202"/>
      <c r="AB26" s="203"/>
      <c r="AI26" s="2">
        <f>SUMIF(H21:H43,"&gt;=1",H21:H43)</f>
        <v>52</v>
      </c>
    </row>
    <row r="27" spans="2:35" ht="21" customHeight="1" thickBot="1" x14ac:dyDescent="0.25">
      <c r="B27" s="21"/>
      <c r="C27" s="34"/>
      <c r="D27" s="193" t="s">
        <v>120</v>
      </c>
      <c r="E27" s="297"/>
      <c r="F27" s="91" t="s">
        <v>22</v>
      </c>
      <c r="G27" s="92">
        <v>101</v>
      </c>
      <c r="H27" s="100">
        <v>3</v>
      </c>
      <c r="I27" s="81"/>
      <c r="J27" s="93" t="str">
        <f>IF(H27="","",IF(I27="","",(VLOOKUP(I27,AC29:AD36,2,FALSE)*H27)))</f>
        <v/>
      </c>
      <c r="K27" s="218"/>
      <c r="L27" s="72" t="s">
        <v>80</v>
      </c>
      <c r="M27" s="73">
        <v>361</v>
      </c>
      <c r="N27" s="100">
        <v>3</v>
      </c>
      <c r="O27" s="94"/>
      <c r="P27" s="62" t="str">
        <f t="shared" si="0"/>
        <v/>
      </c>
      <c r="Q27" s="219"/>
      <c r="R27" s="95"/>
      <c r="S27" s="124"/>
      <c r="T27" s="96"/>
      <c r="U27" s="94"/>
      <c r="V27" s="97" t="str">
        <f>IF(T27="","",IF(U27="","",(VLOOKUP(U27,AC29:AD36,2,FALSE)*T27)))</f>
        <v/>
      </c>
      <c r="W27" s="34"/>
      <c r="X27" s="21"/>
      <c r="Y27" s="204" t="s">
        <v>110</v>
      </c>
      <c r="Z27" s="205"/>
      <c r="AA27" s="205"/>
      <c r="AB27" s="206"/>
      <c r="AC27" s="10" t="s">
        <v>42</v>
      </c>
      <c r="AD27" s="10"/>
      <c r="AE27" s="11" t="s">
        <v>43</v>
      </c>
      <c r="AF27" s="11" t="s">
        <v>44</v>
      </c>
      <c r="AG27" s="12" t="s">
        <v>45</v>
      </c>
      <c r="AI27" s="2">
        <f>SUMIF(N21:N42,"&gt;=3",N21:N42)</f>
        <v>45</v>
      </c>
    </row>
    <row r="28" spans="2:35" ht="17.25" customHeight="1" thickTop="1" thickBot="1" x14ac:dyDescent="0.25">
      <c r="B28" s="21"/>
      <c r="C28" s="34"/>
      <c r="D28" s="298"/>
      <c r="E28" s="299"/>
      <c r="F28" s="98" t="s">
        <v>22</v>
      </c>
      <c r="G28" s="90">
        <f>IF(G27=101,102,IF(G27=201,202,""))</f>
        <v>102</v>
      </c>
      <c r="H28" s="171">
        <v>3</v>
      </c>
      <c r="I28" s="90"/>
      <c r="J28" s="71" t="str">
        <f>IF(H28="","",IF(I28="","",(VLOOKUP(I28,AC29:AD36,2,FALSE)*H28)))</f>
        <v/>
      </c>
      <c r="K28" s="218"/>
      <c r="L28" s="72" t="s">
        <v>80</v>
      </c>
      <c r="M28" s="73">
        <v>420</v>
      </c>
      <c r="N28" s="100">
        <v>3</v>
      </c>
      <c r="O28" s="94"/>
      <c r="P28" s="62" t="str">
        <f t="shared" si="0"/>
        <v/>
      </c>
      <c r="Q28" s="219"/>
      <c r="R28" s="95"/>
      <c r="S28" s="124"/>
      <c r="T28" s="96"/>
      <c r="U28" s="94"/>
      <c r="V28" s="97"/>
      <c r="W28" s="34"/>
      <c r="X28" s="21"/>
      <c r="Y28" s="207"/>
      <c r="Z28" s="208"/>
      <c r="AA28" s="208"/>
      <c r="AB28" s="209"/>
      <c r="AC28" s="10" t="s">
        <v>46</v>
      </c>
      <c r="AD28" s="10" t="s">
        <v>47</v>
      </c>
      <c r="AE28" s="5" t="s">
        <v>48</v>
      </c>
      <c r="AF28" s="11" t="s">
        <v>7</v>
      </c>
      <c r="AG28" s="12" t="s">
        <v>49</v>
      </c>
      <c r="AI28" s="2">
        <f>SUMIF(T21:T29,"&gt;=3",T21:T29)</f>
        <v>0</v>
      </c>
    </row>
    <row r="29" spans="2:35" ht="28.5" customHeight="1" thickBot="1" x14ac:dyDescent="0.25">
      <c r="B29" s="21"/>
      <c r="C29" s="34"/>
      <c r="D29" s="300" t="s">
        <v>119</v>
      </c>
      <c r="E29" s="301"/>
      <c r="F29" s="99" t="s">
        <v>23</v>
      </c>
      <c r="G29" s="114">
        <v>131</v>
      </c>
      <c r="H29" s="168">
        <v>3</v>
      </c>
      <c r="I29" s="70"/>
      <c r="J29" s="147" t="str">
        <f>IF(H29="","",IF(I29="","",(VLOOKUP(I29,AC29:AD36,2,FALSE)*H29)))</f>
        <v/>
      </c>
      <c r="K29" s="218"/>
      <c r="L29" s="72" t="s">
        <v>80</v>
      </c>
      <c r="M29" s="73">
        <v>440</v>
      </c>
      <c r="N29" s="100">
        <v>3</v>
      </c>
      <c r="O29" s="74"/>
      <c r="P29" s="62" t="str">
        <f t="shared" si="0"/>
        <v/>
      </c>
      <c r="Q29" s="219"/>
      <c r="R29" s="95"/>
      <c r="S29" s="124"/>
      <c r="T29" s="96"/>
      <c r="U29" s="94"/>
      <c r="V29" s="97" t="str">
        <f>IF(T29="","",IF(U29="","",(VLOOKUP(U29,AC29:AD36,2,FALSE)*T29)))</f>
        <v/>
      </c>
      <c r="W29" s="34"/>
      <c r="X29" s="21"/>
      <c r="Y29" s="159" t="s">
        <v>107</v>
      </c>
      <c r="Z29" s="41" t="s">
        <v>111</v>
      </c>
      <c r="AA29" s="210" t="s">
        <v>112</v>
      </c>
      <c r="AB29" s="211"/>
      <c r="AC29" s="10" t="s">
        <v>51</v>
      </c>
      <c r="AD29" s="10">
        <v>4</v>
      </c>
      <c r="AE29" s="5" t="s">
        <v>52</v>
      </c>
      <c r="AF29" s="11" t="s">
        <v>53</v>
      </c>
      <c r="AG29" s="12" t="s">
        <v>54</v>
      </c>
      <c r="AI29" s="2">
        <f>SUMIF(T32:T42,"&gt;=3",T32:T42)</f>
        <v>0</v>
      </c>
    </row>
    <row r="30" spans="2:35" ht="17.25" customHeight="1" thickBot="1" x14ac:dyDescent="0.25">
      <c r="B30" s="21"/>
      <c r="C30" s="34"/>
      <c r="D30" s="193" t="s">
        <v>31</v>
      </c>
      <c r="E30" s="297"/>
      <c r="F30" s="312"/>
      <c r="G30" s="310" t="str">
        <f>IF(F30="","",(VLOOKUP(F30,AC19:AD21,2,FALSE)))</f>
        <v/>
      </c>
      <c r="H30" s="308">
        <v>3</v>
      </c>
      <c r="I30" s="306"/>
      <c r="J30" s="304" t="str">
        <f>IF(H30="","",IF(I30="","",(VLOOKUP(I30,$AC$29:$AD$36,2,FALSE)*H30)))</f>
        <v/>
      </c>
      <c r="K30" s="218"/>
      <c r="L30" s="72" t="s">
        <v>80</v>
      </c>
      <c r="M30" s="73">
        <v>497</v>
      </c>
      <c r="N30" s="100">
        <v>3</v>
      </c>
      <c r="O30" s="74"/>
      <c r="P30" s="62" t="str">
        <f t="shared" si="0"/>
        <v/>
      </c>
      <c r="Q30" s="219"/>
      <c r="R30" s="105"/>
      <c r="S30" s="106"/>
      <c r="T30" s="107"/>
      <c r="U30" s="108"/>
      <c r="V30" s="109" t="str">
        <f t="shared" ref="V30:V31" si="1">IF(T30="","",IF(U30="","",(VLOOKUP(U30,AC27:AD34,2,FALSE)*T30)))</f>
        <v/>
      </c>
      <c r="W30" s="34"/>
      <c r="X30" s="21"/>
      <c r="Y30" s="159">
        <v>4</v>
      </c>
      <c r="Z30" s="41" t="s">
        <v>111</v>
      </c>
      <c r="AA30" s="41" t="s">
        <v>51</v>
      </c>
      <c r="AB30" s="160"/>
      <c r="AC30" s="10" t="s">
        <v>55</v>
      </c>
      <c r="AD30" s="10">
        <v>3</v>
      </c>
      <c r="AE30" s="11" t="s">
        <v>4</v>
      </c>
      <c r="AF30" s="11" t="s">
        <v>56</v>
      </c>
      <c r="AG30" s="12" t="s">
        <v>57</v>
      </c>
      <c r="AI30" s="2">
        <f>SUM(AI26:AI29)</f>
        <v>97</v>
      </c>
    </row>
    <row r="31" spans="2:35" ht="17.25" customHeight="1" thickTop="1" thickBot="1" x14ac:dyDescent="0.25">
      <c r="B31" s="21"/>
      <c r="C31" s="34"/>
      <c r="D31" s="298" t="s">
        <v>30</v>
      </c>
      <c r="E31" s="299"/>
      <c r="F31" s="313"/>
      <c r="G31" s="311"/>
      <c r="H31" s="309"/>
      <c r="I31" s="307"/>
      <c r="J31" s="305"/>
      <c r="K31" s="218"/>
      <c r="L31" s="72" t="s">
        <v>80</v>
      </c>
      <c r="M31" s="73">
        <v>498</v>
      </c>
      <c r="N31" s="100">
        <v>3</v>
      </c>
      <c r="O31" s="74"/>
      <c r="P31" s="62" t="str">
        <f t="shared" si="0"/>
        <v/>
      </c>
      <c r="Q31" s="219"/>
      <c r="R31" s="105"/>
      <c r="S31" s="106"/>
      <c r="T31" s="107"/>
      <c r="U31" s="108"/>
      <c r="V31" s="109" t="str">
        <f t="shared" si="1"/>
        <v/>
      </c>
      <c r="W31" s="34"/>
      <c r="X31" s="21"/>
      <c r="Y31" s="159">
        <v>3</v>
      </c>
      <c r="Z31" s="41" t="s">
        <v>111</v>
      </c>
      <c r="AA31" s="41" t="s">
        <v>55</v>
      </c>
      <c r="AB31" s="160"/>
      <c r="AC31" s="10" t="s">
        <v>58</v>
      </c>
      <c r="AD31" s="10">
        <v>2</v>
      </c>
      <c r="AE31" s="11" t="s">
        <v>59</v>
      </c>
      <c r="AF31" s="11"/>
      <c r="AG31" s="12" t="s">
        <v>60</v>
      </c>
    </row>
    <row r="32" spans="2:35" ht="17.25" customHeight="1" thickBot="1" x14ac:dyDescent="0.25">
      <c r="B32" s="21"/>
      <c r="C32" s="34"/>
      <c r="D32" s="314" t="s">
        <v>25</v>
      </c>
      <c r="E32" s="315"/>
      <c r="F32" s="101"/>
      <c r="G32" s="102"/>
      <c r="H32" s="167"/>
      <c r="I32" s="103"/>
      <c r="J32" s="93" t="str">
        <f>IF(H32="","",IF(I32="","",(VLOOKUP(I32,$AC$29:$AD$36,2,FALSE)*H32)))</f>
        <v/>
      </c>
      <c r="K32" s="218"/>
      <c r="L32" s="104" t="s">
        <v>80</v>
      </c>
      <c r="M32" s="94">
        <v>310</v>
      </c>
      <c r="N32" s="100">
        <v>3</v>
      </c>
      <c r="O32" s="74"/>
      <c r="P32" s="62" t="str">
        <f t="shared" si="0"/>
        <v/>
      </c>
      <c r="Q32" s="219"/>
      <c r="R32" s="105"/>
      <c r="S32" s="106"/>
      <c r="T32" s="107"/>
      <c r="U32" s="108"/>
      <c r="V32" s="109" t="str">
        <f>IF(T32="","",IF(U32="","",(VLOOKUP(U32,AC29:AD36,2,FALSE)*T32)))</f>
        <v/>
      </c>
      <c r="W32" s="34"/>
      <c r="X32" s="21"/>
      <c r="Y32" s="159">
        <v>2</v>
      </c>
      <c r="Z32" s="41" t="s">
        <v>111</v>
      </c>
      <c r="AA32" s="41" t="s">
        <v>58</v>
      </c>
      <c r="AB32" s="160"/>
      <c r="AC32" s="10" t="s">
        <v>62</v>
      </c>
      <c r="AD32" s="10">
        <v>0</v>
      </c>
      <c r="AE32" s="11" t="s">
        <v>63</v>
      </c>
      <c r="AF32" s="11"/>
      <c r="AG32" s="12"/>
    </row>
    <row r="33" spans="2:33" ht="17.25" customHeight="1" thickTop="1" thickBot="1" x14ac:dyDescent="0.25">
      <c r="B33" s="21"/>
      <c r="C33" s="34"/>
      <c r="D33" s="316"/>
      <c r="E33" s="317"/>
      <c r="F33" s="174" t="str">
        <f>IF(F32="","","PED")</f>
        <v/>
      </c>
      <c r="G33" s="110"/>
      <c r="H33" s="167"/>
      <c r="I33" s="87"/>
      <c r="J33" s="93" t="str">
        <f>IF(H33="","",IF(I33="","",(VLOOKUP(I33,AC29:AD36,2,FALSE)*H33)))</f>
        <v/>
      </c>
      <c r="K33" s="218"/>
      <c r="L33" s="111"/>
      <c r="M33" s="124"/>
      <c r="N33" s="100"/>
      <c r="O33" s="74"/>
      <c r="P33" s="62" t="str">
        <f t="shared" si="0"/>
        <v/>
      </c>
      <c r="Q33" s="219"/>
      <c r="R33" s="75"/>
      <c r="S33" s="76"/>
      <c r="T33" s="112"/>
      <c r="U33" s="94"/>
      <c r="V33" s="97" t="str">
        <f t="shared" ref="V33" si="2">IF(T33="","",IF(U33="","",(VLOOKUP(U33,AC30:AD37,2,FALSE)*T33)))</f>
        <v/>
      </c>
      <c r="W33" s="34"/>
      <c r="X33" s="21"/>
      <c r="Y33" s="159">
        <v>1</v>
      </c>
      <c r="Z33" s="41" t="s">
        <v>111</v>
      </c>
      <c r="AA33" s="41" t="s">
        <v>62</v>
      </c>
      <c r="AB33" s="161"/>
      <c r="AC33" s="10" t="s">
        <v>65</v>
      </c>
      <c r="AD33" s="10">
        <v>0</v>
      </c>
      <c r="AE33" s="11" t="s">
        <v>66</v>
      </c>
      <c r="AF33" s="14">
        <v>2020</v>
      </c>
      <c r="AG33" s="12"/>
    </row>
    <row r="34" spans="2:33" ht="17.25" customHeight="1" thickTop="1" thickBot="1" x14ac:dyDescent="0.25">
      <c r="B34" s="21"/>
      <c r="C34" s="34"/>
      <c r="D34" s="298" t="s">
        <v>26</v>
      </c>
      <c r="E34" s="299"/>
      <c r="F34" s="175"/>
      <c r="G34" s="173" t="str">
        <f>IF(F34="HEA",300,"")</f>
        <v/>
      </c>
      <c r="H34" s="171">
        <v>3</v>
      </c>
      <c r="I34" s="90"/>
      <c r="J34" s="71" t="str">
        <f>IF(H34="","",IF(I34="","",(VLOOKUP(I34,AC29:AD36,2,FALSE)*H34)))</f>
        <v/>
      </c>
      <c r="K34" s="218"/>
      <c r="L34" s="111"/>
      <c r="M34" s="124"/>
      <c r="N34" s="100"/>
      <c r="O34" s="74"/>
      <c r="P34" s="62" t="str">
        <f t="shared" si="0"/>
        <v/>
      </c>
      <c r="Q34" s="219"/>
      <c r="R34" s="224" t="s">
        <v>35</v>
      </c>
      <c r="S34" s="225"/>
      <c r="T34" s="225"/>
      <c r="U34" s="225"/>
      <c r="V34" s="226"/>
      <c r="W34" s="34"/>
      <c r="X34" s="21"/>
      <c r="Y34" s="159">
        <v>0</v>
      </c>
      <c r="Z34" s="41" t="s">
        <v>111</v>
      </c>
      <c r="AA34" s="41" t="s">
        <v>65</v>
      </c>
      <c r="AB34" s="162"/>
      <c r="AC34" s="10" t="s">
        <v>67</v>
      </c>
      <c r="AD34" s="10">
        <v>0</v>
      </c>
      <c r="AE34" s="11" t="s">
        <v>68</v>
      </c>
      <c r="AF34" s="15">
        <v>2021</v>
      </c>
      <c r="AG34" s="12"/>
    </row>
    <row r="35" spans="2:33" ht="17.25" customHeight="1" thickBot="1" x14ac:dyDescent="0.25">
      <c r="B35" s="21"/>
      <c r="C35" s="34"/>
      <c r="D35" s="300" t="s">
        <v>85</v>
      </c>
      <c r="E35" s="301"/>
      <c r="F35" s="113"/>
      <c r="G35" s="114"/>
      <c r="H35" s="168">
        <v>4</v>
      </c>
      <c r="I35" s="70"/>
      <c r="J35" s="147" t="str">
        <f>IF(H35="","",IF(I35="","",(VLOOKUP(I35,AC29:AD36,2,FALSE)*H35)))</f>
        <v/>
      </c>
      <c r="K35" s="218"/>
      <c r="L35" s="111"/>
      <c r="M35" s="124"/>
      <c r="N35" s="100"/>
      <c r="O35" s="74"/>
      <c r="P35" s="62" t="str">
        <f t="shared" si="0"/>
        <v/>
      </c>
      <c r="Q35" s="219"/>
      <c r="R35" s="180" t="s">
        <v>12</v>
      </c>
      <c r="S35" s="180" t="s">
        <v>13</v>
      </c>
      <c r="T35" s="180" t="s">
        <v>14</v>
      </c>
      <c r="U35" s="180" t="s">
        <v>15</v>
      </c>
      <c r="V35" s="180" t="s">
        <v>16</v>
      </c>
      <c r="W35" s="34"/>
      <c r="X35" s="21"/>
      <c r="Y35" s="163" t="s">
        <v>113</v>
      </c>
      <c r="Z35" s="148"/>
      <c r="AA35" s="148" t="s">
        <v>114</v>
      </c>
      <c r="AB35" s="164"/>
      <c r="AC35" s="10" t="s">
        <v>70</v>
      </c>
      <c r="AD35" s="10">
        <v>0</v>
      </c>
      <c r="AE35" s="11" t="s">
        <v>71</v>
      </c>
      <c r="AF35" s="15">
        <v>2022</v>
      </c>
      <c r="AG35" s="12"/>
    </row>
    <row r="36" spans="2:33" ht="17.25" customHeight="1" thickBot="1" x14ac:dyDescent="0.25">
      <c r="B36" s="21"/>
      <c r="C36" s="34"/>
      <c r="D36" s="302" t="s">
        <v>87</v>
      </c>
      <c r="E36" s="303"/>
      <c r="F36" s="115" t="s">
        <v>28</v>
      </c>
      <c r="G36" s="116"/>
      <c r="H36" s="171">
        <v>3</v>
      </c>
      <c r="I36" s="90"/>
      <c r="J36" s="117" t="str">
        <f>IF(H36="","",IF(I36="","",(VLOOKUP(I36,AC29:AD36,2,FALSE)*H36)))</f>
        <v/>
      </c>
      <c r="K36" s="218"/>
      <c r="L36" s="111"/>
      <c r="M36" s="124"/>
      <c r="N36" s="100"/>
      <c r="O36" s="74"/>
      <c r="P36" s="62" t="str">
        <f t="shared" si="0"/>
        <v/>
      </c>
      <c r="Q36" s="219"/>
      <c r="R36" s="95"/>
      <c r="S36" s="124"/>
      <c r="T36" s="96"/>
      <c r="U36" s="94"/>
      <c r="V36" s="97" t="str">
        <f>IF(T36="","",IF(U36="","",(VLOOKUP(U36,AC29:AD36,2,FALSE)*T36)))</f>
        <v/>
      </c>
      <c r="W36" s="34"/>
      <c r="X36" s="21"/>
      <c r="Y36" s="212" t="s">
        <v>115</v>
      </c>
      <c r="Z36" s="213"/>
      <c r="AA36" s="213"/>
      <c r="AB36" s="214"/>
      <c r="AC36" s="10" t="s">
        <v>72</v>
      </c>
      <c r="AD36" s="10">
        <v>9</v>
      </c>
      <c r="AE36" s="11" t="s">
        <v>73</v>
      </c>
      <c r="AF36" s="16">
        <v>2023</v>
      </c>
      <c r="AG36" s="12"/>
    </row>
    <row r="37" spans="2:33" ht="17.25" customHeight="1" thickBot="1" x14ac:dyDescent="0.25">
      <c r="B37" s="21"/>
      <c r="C37" s="34"/>
      <c r="D37" s="187" t="s">
        <v>127</v>
      </c>
      <c r="E37" s="188"/>
      <c r="F37" s="182"/>
      <c r="G37" s="181"/>
      <c r="H37" s="167">
        <v>3</v>
      </c>
      <c r="I37" s="103"/>
      <c r="J37" s="93" t="str">
        <f>IF(H37="","",IF(I37="","",(VLOOKUP(I37,AC29:AD36,2,FALSE)*H37)))</f>
        <v/>
      </c>
      <c r="K37" s="218"/>
      <c r="L37" s="118"/>
      <c r="M37" s="124"/>
      <c r="N37" s="100"/>
      <c r="O37" s="74"/>
      <c r="P37" s="62" t="str">
        <f t="shared" si="0"/>
        <v/>
      </c>
      <c r="Q37" s="219"/>
      <c r="R37" s="95"/>
      <c r="S37" s="124"/>
      <c r="T37" s="96"/>
      <c r="U37" s="94"/>
      <c r="V37" s="97" t="str">
        <f>IF(T37="","",IF(U37="","",(VLOOKUP(U37,AC29:AD36,2,FALSE)*T37)))</f>
        <v/>
      </c>
      <c r="W37" s="34"/>
      <c r="X37" s="21"/>
      <c r="Y37" s="212"/>
      <c r="Z37" s="213"/>
      <c r="AA37" s="213"/>
      <c r="AB37" s="214"/>
      <c r="AC37" s="17"/>
      <c r="AD37" s="17"/>
      <c r="AE37" s="17"/>
      <c r="AF37" s="17"/>
      <c r="AG37" s="18"/>
    </row>
    <row r="38" spans="2:33" ht="22.5" customHeight="1" thickBot="1" x14ac:dyDescent="0.3">
      <c r="B38" s="21"/>
      <c r="C38" s="34"/>
      <c r="D38" s="189"/>
      <c r="E38" s="190"/>
      <c r="F38" s="177" t="s">
        <v>123</v>
      </c>
      <c r="G38" s="179" t="s">
        <v>123</v>
      </c>
      <c r="H38" s="178" t="s">
        <v>123</v>
      </c>
      <c r="I38" s="176" t="s">
        <v>123</v>
      </c>
      <c r="J38" s="119" t="s">
        <v>123</v>
      </c>
      <c r="K38" s="218"/>
      <c r="L38" s="184" t="s">
        <v>128</v>
      </c>
      <c r="M38" s="185"/>
      <c r="N38" s="185"/>
      <c r="O38" s="185"/>
      <c r="P38" s="186"/>
      <c r="Q38" s="219"/>
      <c r="R38" s="95"/>
      <c r="S38" s="124"/>
      <c r="T38" s="96"/>
      <c r="U38" s="94"/>
      <c r="V38" s="97" t="str">
        <f>IF(T38="","",IF(U38="","",(VLOOKUP(U38,AC29:AD36,2,FALSE)*T38)))</f>
        <v/>
      </c>
      <c r="W38" s="34"/>
      <c r="X38" s="21"/>
      <c r="Y38" s="215"/>
      <c r="Z38" s="216"/>
      <c r="AA38" s="216"/>
      <c r="AB38" s="217"/>
    </row>
    <row r="39" spans="2:33" ht="17.25" customHeight="1" x14ac:dyDescent="0.2">
      <c r="B39" s="21"/>
      <c r="C39" s="34"/>
      <c r="D39" s="193" t="s">
        <v>124</v>
      </c>
      <c r="E39" s="194"/>
      <c r="F39" s="120"/>
      <c r="G39" s="121"/>
      <c r="H39" s="100">
        <v>3</v>
      </c>
      <c r="I39" s="81"/>
      <c r="J39" s="144" t="str">
        <f>IF(H39="","",IF(I39="","",(VLOOKUP(I39,$AC$29:$AD$36,2,FALSE)*H39)))</f>
        <v/>
      </c>
      <c r="K39" s="218"/>
      <c r="L39" s="183"/>
      <c r="M39" s="124"/>
      <c r="N39" s="100">
        <v>3</v>
      </c>
      <c r="O39" s="74"/>
      <c r="P39" s="62" t="str">
        <f t="shared" si="0"/>
        <v/>
      </c>
      <c r="Q39" s="219"/>
      <c r="R39" s="95"/>
      <c r="S39" s="124"/>
      <c r="T39" s="96"/>
      <c r="U39" s="94"/>
      <c r="V39" s="109"/>
      <c r="W39" s="34"/>
      <c r="X39" s="21"/>
    </row>
    <row r="40" spans="2:33" ht="17.25" customHeight="1" x14ac:dyDescent="0.2">
      <c r="B40" s="21"/>
      <c r="C40" s="34"/>
      <c r="D40" s="195"/>
      <c r="E40" s="196"/>
      <c r="F40" s="122"/>
      <c r="G40" s="123"/>
      <c r="H40" s="100">
        <v>3</v>
      </c>
      <c r="I40" s="124"/>
      <c r="J40" s="127" t="str">
        <f>IF(H40="","",IF(I40="","",(VLOOKUP(I40,$AC$29:$AD$36,2,FALSE)*H40)))</f>
        <v/>
      </c>
      <c r="K40" s="218"/>
      <c r="L40" s="72"/>
      <c r="M40" s="124"/>
      <c r="N40" s="100">
        <v>3</v>
      </c>
      <c r="O40" s="74"/>
      <c r="P40" s="62" t="str">
        <f t="shared" si="0"/>
        <v/>
      </c>
      <c r="Q40" s="219"/>
      <c r="R40" s="95"/>
      <c r="S40" s="124"/>
      <c r="T40" s="96"/>
      <c r="U40" s="94"/>
      <c r="V40" s="109" t="str">
        <f>IF(T40="","",IF(U40="","",(VLOOKUP(U40,AC29:AD36,2,FALSE)*T40)))</f>
        <v/>
      </c>
      <c r="W40" s="34"/>
      <c r="X40" s="21"/>
    </row>
    <row r="41" spans="2:33" ht="17.25" customHeight="1" x14ac:dyDescent="0.2">
      <c r="B41" s="21"/>
      <c r="C41" s="34"/>
      <c r="D41" s="195"/>
      <c r="E41" s="196"/>
      <c r="F41" s="122"/>
      <c r="G41" s="123"/>
      <c r="H41" s="100">
        <v>3</v>
      </c>
      <c r="I41" s="124"/>
      <c r="J41" s="143" t="str">
        <f>IF(H41="","",IF(I41="","",(VLOOKUP(I41,$AC$29:$AD$36,2,FALSE)*H41)))</f>
        <v/>
      </c>
      <c r="K41" s="218"/>
      <c r="L41" s="72"/>
      <c r="M41" s="124"/>
      <c r="N41" s="100">
        <v>3</v>
      </c>
      <c r="O41" s="74"/>
      <c r="P41" s="62" t="str">
        <f t="shared" si="0"/>
        <v/>
      </c>
      <c r="Q41" s="219"/>
      <c r="R41" s="95"/>
      <c r="S41" s="124"/>
      <c r="T41" s="96"/>
      <c r="U41" s="94"/>
      <c r="V41" s="97" t="str">
        <f>IF(T41="","",IF(U41="","",(VLOOKUP(U41,AC29:AD36,2,FALSE)*T41)))</f>
        <v/>
      </c>
      <c r="W41" s="34"/>
      <c r="X41" s="21"/>
    </row>
    <row r="42" spans="2:33" ht="17.25" customHeight="1" thickBot="1" x14ac:dyDescent="0.25">
      <c r="B42" s="21"/>
      <c r="C42" s="34"/>
      <c r="D42" s="197"/>
      <c r="E42" s="198"/>
      <c r="F42" s="125"/>
      <c r="G42" s="89"/>
      <c r="H42" s="100">
        <v>3</v>
      </c>
      <c r="I42" s="126"/>
      <c r="J42" s="145" t="str">
        <f>IF(H42="","",IF(I42="","",(VLOOKUP(I42,$AC$29:$AD$36,2,FALSE)*H42)))</f>
        <v/>
      </c>
      <c r="K42" s="218"/>
      <c r="L42" s="72"/>
      <c r="M42" s="124"/>
      <c r="N42" s="100"/>
      <c r="O42" s="74"/>
      <c r="P42" s="62" t="str">
        <f t="shared" si="0"/>
        <v/>
      </c>
      <c r="Q42" s="219"/>
      <c r="R42" s="95"/>
      <c r="S42" s="124"/>
      <c r="T42" s="96"/>
      <c r="U42" s="94"/>
      <c r="V42" s="97" t="str">
        <f>IF(T42="","",IF(U42="","",(VLOOKUP(U42,AC29:AD36,2,FALSE)*T42)))</f>
        <v/>
      </c>
      <c r="W42" s="34"/>
      <c r="X42" s="21"/>
    </row>
    <row r="43" spans="2:33" ht="32.25" customHeight="1" thickBot="1" x14ac:dyDescent="0.25">
      <c r="B43" s="21"/>
      <c r="C43" s="34"/>
      <c r="D43" s="191" t="s">
        <v>36</v>
      </c>
      <c r="E43" s="192"/>
      <c r="F43" s="128" t="s">
        <v>80</v>
      </c>
      <c r="G43" s="69">
        <v>310</v>
      </c>
      <c r="H43" s="172">
        <v>0</v>
      </c>
      <c r="I43" s="129"/>
      <c r="J43" s="147" t="str">
        <f>IF(H43="","",IF(I43="","",(VLOOKUP(I43,AC29:AD36,2,FALSE)*H43)))</f>
        <v/>
      </c>
      <c r="K43" s="218"/>
      <c r="L43" s="222" t="s">
        <v>93</v>
      </c>
      <c r="M43" s="223"/>
      <c r="N43" s="130">
        <f>SUMIF(N19:N42,"&gt;=3",N19:N42)</f>
        <v>45</v>
      </c>
      <c r="O43" s="130">
        <f>SUM(O19:O42)</f>
        <v>0</v>
      </c>
      <c r="P43" s="131">
        <f>+O43/N43</f>
        <v>0</v>
      </c>
      <c r="Q43" s="219"/>
      <c r="R43" s="222" t="s">
        <v>92</v>
      </c>
      <c r="S43" s="223"/>
      <c r="T43" s="130">
        <v>120</v>
      </c>
      <c r="U43" s="130">
        <f>SUM(I21:I43,O21:O42,U21:U32,U35:U42)</f>
        <v>0</v>
      </c>
      <c r="V43" s="131"/>
      <c r="W43" s="34"/>
      <c r="X43" s="21"/>
    </row>
    <row r="44" spans="2:33" ht="17.25" customHeight="1" x14ac:dyDescent="0.2">
      <c r="B44" s="21"/>
      <c r="C44" s="34"/>
      <c r="D44" s="132" t="s">
        <v>125</v>
      </c>
      <c r="E44" s="132" t="s">
        <v>126</v>
      </c>
      <c r="F44" s="82"/>
      <c r="G44" s="82"/>
      <c r="H44" s="133"/>
      <c r="I44" s="134"/>
      <c r="J44" s="82"/>
      <c r="K44" s="34"/>
      <c r="L44" s="135"/>
      <c r="M44" s="134"/>
      <c r="N44" s="135"/>
      <c r="O44" s="134"/>
      <c r="P44" s="136"/>
      <c r="Q44" s="137"/>
      <c r="R44" s="34"/>
      <c r="S44" s="135"/>
      <c r="T44" s="135"/>
      <c r="U44" s="135"/>
      <c r="V44" s="134"/>
      <c r="W44" s="134"/>
      <c r="X44" s="21"/>
    </row>
    <row r="45" spans="2:33" ht="17.25" customHeight="1" x14ac:dyDescent="0.2">
      <c r="B45" s="21"/>
      <c r="C45" s="34"/>
      <c r="D45" s="229" t="s">
        <v>79</v>
      </c>
      <c r="E45" s="230"/>
      <c r="F45" s="230"/>
      <c r="G45" s="230"/>
      <c r="H45" s="230"/>
      <c r="I45" s="230"/>
      <c r="J45" s="230"/>
      <c r="K45" s="230"/>
      <c r="L45" s="230"/>
      <c r="M45" s="230"/>
      <c r="N45" s="230"/>
      <c r="O45" s="230"/>
      <c r="P45" s="230"/>
      <c r="Q45" s="230"/>
      <c r="R45" s="230"/>
      <c r="S45" s="230"/>
      <c r="T45" s="230"/>
      <c r="U45" s="230"/>
      <c r="V45" s="231"/>
      <c r="W45" s="34"/>
      <c r="X45" s="21"/>
    </row>
    <row r="46" spans="2:33" ht="17.25" customHeight="1" x14ac:dyDescent="0.2">
      <c r="B46" s="21"/>
      <c r="C46" s="34"/>
      <c r="D46" s="34"/>
      <c r="E46" s="34"/>
      <c r="F46" s="34"/>
      <c r="G46" s="34"/>
      <c r="H46" s="34"/>
      <c r="I46" s="34"/>
      <c r="J46" s="34"/>
      <c r="K46" s="34"/>
      <c r="L46" s="34"/>
      <c r="M46" s="41"/>
      <c r="N46" s="34"/>
      <c r="O46" s="138"/>
      <c r="P46" s="138"/>
      <c r="Q46" s="138"/>
      <c r="R46" s="138"/>
      <c r="S46" s="138"/>
      <c r="T46" s="138"/>
      <c r="U46" s="138"/>
      <c r="V46" s="138"/>
      <c r="W46" s="34"/>
      <c r="X46" s="21"/>
    </row>
    <row r="47" spans="2:33" ht="17.25" customHeight="1" thickBot="1" x14ac:dyDescent="0.25">
      <c r="B47" s="21"/>
      <c r="C47" s="34"/>
      <c r="D47" s="44" t="s">
        <v>78</v>
      </c>
      <c r="E47" s="44"/>
      <c r="F47" s="44"/>
      <c r="G47" s="44"/>
      <c r="H47" s="44"/>
      <c r="I47" s="44"/>
      <c r="J47" s="44"/>
      <c r="K47" s="44"/>
      <c r="L47" s="34"/>
      <c r="M47" s="41"/>
      <c r="N47" s="246"/>
      <c r="O47" s="246"/>
      <c r="P47" s="246"/>
      <c r="Q47" s="246"/>
      <c r="R47" s="246"/>
      <c r="S47" s="246"/>
      <c r="T47" s="246"/>
      <c r="U47" s="246"/>
      <c r="V47" s="246"/>
      <c r="W47" s="34"/>
      <c r="X47" s="21"/>
    </row>
    <row r="48" spans="2:33" ht="17.25" customHeight="1" x14ac:dyDescent="0.2">
      <c r="B48" s="21"/>
      <c r="C48" s="34"/>
      <c r="D48" s="237"/>
      <c r="E48" s="238"/>
      <c r="F48" s="238"/>
      <c r="G48" s="238"/>
      <c r="H48" s="238"/>
      <c r="I48" s="238"/>
      <c r="J48" s="238"/>
      <c r="K48" s="239"/>
      <c r="L48" s="34"/>
      <c r="M48" s="41"/>
      <c r="N48" s="247"/>
      <c r="O48" s="247"/>
      <c r="P48" s="247"/>
      <c r="Q48" s="247"/>
      <c r="R48" s="247"/>
      <c r="S48" s="247"/>
      <c r="T48" s="247"/>
      <c r="U48" s="247"/>
      <c r="V48" s="247"/>
      <c r="W48" s="34"/>
      <c r="X48" s="21"/>
    </row>
    <row r="49" spans="2:24" ht="17.25" customHeight="1" x14ac:dyDescent="0.2">
      <c r="B49" s="21"/>
      <c r="C49" s="34"/>
      <c r="D49" s="240"/>
      <c r="E49" s="241"/>
      <c r="F49" s="241"/>
      <c r="G49" s="241"/>
      <c r="H49" s="241"/>
      <c r="I49" s="241"/>
      <c r="J49" s="241"/>
      <c r="K49" s="242"/>
      <c r="L49" s="34"/>
      <c r="M49" s="41"/>
      <c r="N49" s="234" t="s">
        <v>84</v>
      </c>
      <c r="O49" s="234"/>
      <c r="P49" s="234"/>
      <c r="Q49" s="234"/>
      <c r="R49" s="234"/>
      <c r="S49" s="234"/>
      <c r="T49" s="234"/>
      <c r="U49" s="234"/>
      <c r="V49" s="234"/>
      <c r="W49" s="34"/>
      <c r="X49" s="21"/>
    </row>
    <row r="50" spans="2:24" ht="17.25" customHeight="1" x14ac:dyDescent="0.2">
      <c r="B50" s="21"/>
      <c r="C50" s="34"/>
      <c r="D50" s="240"/>
      <c r="E50" s="241"/>
      <c r="F50" s="241"/>
      <c r="G50" s="241"/>
      <c r="H50" s="241"/>
      <c r="I50" s="241"/>
      <c r="J50" s="241"/>
      <c r="K50" s="242"/>
      <c r="L50" s="34"/>
      <c r="M50" s="41"/>
      <c r="N50" s="252"/>
      <c r="O50" s="252"/>
      <c r="P50" s="252"/>
      <c r="Q50" s="252"/>
      <c r="R50" s="252"/>
      <c r="S50" s="252"/>
      <c r="T50" s="252"/>
      <c r="U50" s="252"/>
      <c r="V50" s="252"/>
      <c r="W50" s="34"/>
      <c r="X50" s="21"/>
    </row>
    <row r="51" spans="2:24" ht="17.25" customHeight="1" x14ac:dyDescent="0.2">
      <c r="B51" s="21"/>
      <c r="C51" s="34"/>
      <c r="D51" s="243"/>
      <c r="E51" s="244"/>
      <c r="F51" s="244"/>
      <c r="G51" s="244"/>
      <c r="H51" s="244"/>
      <c r="I51" s="244"/>
      <c r="J51" s="244"/>
      <c r="K51" s="245"/>
      <c r="L51" s="34"/>
      <c r="M51" s="41"/>
      <c r="N51" s="253"/>
      <c r="O51" s="253"/>
      <c r="P51" s="253"/>
      <c r="Q51" s="253"/>
      <c r="R51" s="253"/>
      <c r="S51" s="253"/>
      <c r="T51" s="253"/>
      <c r="U51" s="253"/>
      <c r="V51" s="253"/>
      <c r="W51" s="34"/>
      <c r="X51" s="21"/>
    </row>
    <row r="52" spans="2:24" ht="17.25" customHeight="1" x14ac:dyDescent="0.2">
      <c r="B52" s="21"/>
      <c r="C52" s="34"/>
      <c r="D52" s="235" t="s">
        <v>95</v>
      </c>
      <c r="E52" s="236"/>
      <c r="F52" s="236"/>
      <c r="G52" s="248" t="s">
        <v>129</v>
      </c>
      <c r="H52" s="248"/>
      <c r="I52" s="249"/>
      <c r="J52" s="232"/>
      <c r="K52" s="233"/>
      <c r="L52" s="34"/>
      <c r="M52" s="41"/>
      <c r="N52" s="234" t="s">
        <v>82</v>
      </c>
      <c r="O52" s="234"/>
      <c r="P52" s="234"/>
      <c r="Q52" s="234"/>
      <c r="R52" s="234"/>
      <c r="S52" s="234"/>
      <c r="T52" s="234"/>
      <c r="U52" s="234"/>
      <c r="V52" s="234"/>
      <c r="W52" s="34"/>
      <c r="X52" s="21"/>
    </row>
    <row r="53" spans="2:24" ht="17.25" customHeight="1" x14ac:dyDescent="0.2">
      <c r="B53" s="21"/>
      <c r="C53" s="34"/>
      <c r="D53" s="235" t="s">
        <v>96</v>
      </c>
      <c r="E53" s="236"/>
      <c r="F53" s="236"/>
      <c r="G53" s="258" t="s">
        <v>97</v>
      </c>
      <c r="H53" s="258"/>
      <c r="I53" s="259"/>
      <c r="J53" s="232"/>
      <c r="K53" s="233"/>
      <c r="L53" s="34"/>
      <c r="M53" s="41"/>
      <c r="N53" s="252"/>
      <c r="O53" s="252"/>
      <c r="P53" s="252"/>
      <c r="Q53" s="252"/>
      <c r="R53" s="252"/>
      <c r="S53" s="252"/>
      <c r="T53" s="252"/>
      <c r="U53" s="252"/>
      <c r="V53" s="252"/>
      <c r="W53" s="34"/>
      <c r="X53" s="21"/>
    </row>
    <row r="54" spans="2:24" ht="17.25" customHeight="1" x14ac:dyDescent="0.2">
      <c r="B54" s="21"/>
      <c r="C54" s="34"/>
      <c r="D54" s="235" t="s">
        <v>98</v>
      </c>
      <c r="E54" s="236"/>
      <c r="F54" s="236"/>
      <c r="G54" s="248" t="s">
        <v>103</v>
      </c>
      <c r="H54" s="248"/>
      <c r="I54" s="249"/>
      <c r="J54" s="232"/>
      <c r="K54" s="233"/>
      <c r="L54" s="34"/>
      <c r="M54" s="41"/>
      <c r="N54" s="253"/>
      <c r="O54" s="253"/>
      <c r="P54" s="253"/>
      <c r="Q54" s="253"/>
      <c r="R54" s="253"/>
      <c r="S54" s="253"/>
      <c r="T54" s="253"/>
      <c r="U54" s="253"/>
      <c r="V54" s="253"/>
      <c r="W54" s="34"/>
      <c r="X54" s="21"/>
    </row>
    <row r="55" spans="2:24" ht="17.25" customHeight="1" x14ac:dyDescent="0.2">
      <c r="B55" s="21"/>
      <c r="C55" s="34"/>
      <c r="D55" s="235" t="s">
        <v>99</v>
      </c>
      <c r="E55" s="236"/>
      <c r="F55" s="236"/>
      <c r="G55" s="248" t="s">
        <v>100</v>
      </c>
      <c r="H55" s="248"/>
      <c r="I55" s="249"/>
      <c r="J55" s="232"/>
      <c r="K55" s="233"/>
      <c r="L55" s="34"/>
      <c r="M55" s="41"/>
      <c r="N55" s="234" t="s">
        <v>83</v>
      </c>
      <c r="O55" s="234"/>
      <c r="P55" s="234"/>
      <c r="Q55" s="234"/>
      <c r="R55" s="234"/>
      <c r="S55" s="234"/>
      <c r="T55" s="234"/>
      <c r="U55" s="234"/>
      <c r="V55" s="234"/>
      <c r="W55" s="34"/>
      <c r="X55" s="21"/>
    </row>
    <row r="56" spans="2:24" ht="17.25" customHeight="1" x14ac:dyDescent="0.2">
      <c r="B56" s="21"/>
      <c r="C56" s="34"/>
      <c r="D56" s="235" t="s">
        <v>101</v>
      </c>
      <c r="E56" s="236"/>
      <c r="F56" s="236"/>
      <c r="G56" s="248" t="s">
        <v>102</v>
      </c>
      <c r="H56" s="248"/>
      <c r="I56" s="249"/>
      <c r="J56" s="232"/>
      <c r="K56" s="233"/>
      <c r="L56" s="34"/>
      <c r="M56" s="41"/>
      <c r="N56" s="252"/>
      <c r="O56" s="252"/>
      <c r="P56" s="252"/>
      <c r="Q56" s="252"/>
      <c r="R56" s="252"/>
      <c r="S56" s="252"/>
      <c r="T56" s="252"/>
      <c r="U56" s="252"/>
      <c r="V56" s="252"/>
      <c r="W56" s="34"/>
      <c r="X56" s="21"/>
    </row>
    <row r="57" spans="2:24" ht="17.25" customHeight="1" x14ac:dyDescent="0.2">
      <c r="B57" s="21"/>
      <c r="C57" s="34"/>
      <c r="D57" s="235" t="s">
        <v>76</v>
      </c>
      <c r="E57" s="236"/>
      <c r="F57" s="236"/>
      <c r="G57" s="236"/>
      <c r="H57" s="236"/>
      <c r="I57" s="256"/>
      <c r="J57" s="232"/>
      <c r="K57" s="233"/>
      <c r="L57" s="34"/>
      <c r="M57" s="41"/>
      <c r="N57" s="253"/>
      <c r="O57" s="253"/>
      <c r="P57" s="253"/>
      <c r="Q57" s="253"/>
      <c r="R57" s="253"/>
      <c r="S57" s="253"/>
      <c r="T57" s="253"/>
      <c r="U57" s="253"/>
      <c r="V57" s="253"/>
      <c r="W57" s="34"/>
      <c r="X57" s="21"/>
    </row>
    <row r="58" spans="2:24" ht="17.25" customHeight="1" thickBot="1" x14ac:dyDescent="0.25">
      <c r="B58" s="21"/>
      <c r="C58" s="34"/>
      <c r="D58" s="257" t="s">
        <v>77</v>
      </c>
      <c r="E58" s="254"/>
      <c r="F58" s="254"/>
      <c r="G58" s="254"/>
      <c r="H58" s="254"/>
      <c r="I58" s="255"/>
      <c r="J58" s="250"/>
      <c r="K58" s="251"/>
      <c r="L58" s="34"/>
      <c r="M58" s="41"/>
      <c r="N58" s="234" t="s">
        <v>81</v>
      </c>
      <c r="O58" s="234"/>
      <c r="P58" s="234"/>
      <c r="Q58" s="234"/>
      <c r="R58" s="234"/>
      <c r="S58" s="234"/>
      <c r="T58" s="234"/>
      <c r="U58" s="234"/>
      <c r="V58" s="234"/>
      <c r="W58" s="34"/>
      <c r="X58" s="21"/>
    </row>
    <row r="59" spans="2:24" ht="17.25" customHeight="1" x14ac:dyDescent="0.2">
      <c r="B59" s="21"/>
      <c r="C59" s="34"/>
      <c r="D59" s="34"/>
      <c r="E59" s="139"/>
      <c r="F59" s="140"/>
      <c r="G59" s="134"/>
      <c r="H59" s="141"/>
      <c r="I59" s="142"/>
      <c r="J59" s="41"/>
      <c r="K59" s="34"/>
      <c r="L59" s="34"/>
      <c r="M59" s="41"/>
      <c r="N59" s="34"/>
      <c r="O59" s="34"/>
      <c r="P59" s="34"/>
      <c r="Q59" s="34"/>
      <c r="R59" s="34"/>
      <c r="S59" s="34"/>
      <c r="T59" s="34"/>
      <c r="U59" s="34"/>
      <c r="V59" s="34"/>
      <c r="W59" s="34"/>
      <c r="X59" s="21"/>
    </row>
    <row r="60" spans="2:24" ht="8.25" customHeight="1" x14ac:dyDescent="0.2">
      <c r="B60" s="21"/>
      <c r="C60" s="21"/>
      <c r="D60" s="21"/>
      <c r="E60" s="21"/>
      <c r="F60" s="21"/>
      <c r="G60" s="21"/>
      <c r="H60" s="21"/>
      <c r="I60" s="21"/>
      <c r="J60" s="21"/>
      <c r="K60" s="21"/>
      <c r="L60" s="21"/>
      <c r="M60" s="21"/>
      <c r="N60" s="21"/>
      <c r="O60" s="21"/>
      <c r="P60" s="21"/>
      <c r="Q60" s="21"/>
      <c r="R60" s="21"/>
      <c r="S60" s="21"/>
      <c r="T60" s="21"/>
      <c r="U60" s="21"/>
      <c r="V60" s="21"/>
      <c r="W60" s="21"/>
      <c r="X60" s="21"/>
    </row>
    <row r="61" spans="2:24" ht="22.5" customHeight="1" x14ac:dyDescent="0.2">
      <c r="B61" s="1"/>
      <c r="E61" s="29"/>
      <c r="F61" s="25"/>
      <c r="G61" s="25"/>
      <c r="H61" s="30"/>
      <c r="I61" s="31"/>
      <c r="K61" s="32"/>
      <c r="L61" s="26"/>
      <c r="M61" s="26"/>
      <c r="N61" s="27"/>
      <c r="O61" s="28"/>
      <c r="P61" s="1" t="str">
        <f>IF(N61="","",IF(O61="","",(VLOOKUP(O61,$AH27:$AH36,2,FALSE)*N61)))</f>
        <v/>
      </c>
      <c r="X61" s="1"/>
    </row>
    <row r="62" spans="2:24" ht="12.75" customHeight="1" x14ac:dyDescent="0.2">
      <c r="E62" s="24"/>
      <c r="F62" s="25"/>
      <c r="G62" s="26"/>
      <c r="H62" s="27"/>
      <c r="I62" s="28"/>
      <c r="J62" s="1"/>
      <c r="K62" s="32"/>
      <c r="L62" s="26"/>
      <c r="M62" s="26"/>
      <c r="N62" s="27"/>
      <c r="O62" s="28"/>
      <c r="P62" s="1" t="str">
        <f>IF(N62="","",IF(O62="","",(VLOOKUP(O62,$AH27:$AH36,2,FALSE)*N62)))</f>
        <v/>
      </c>
    </row>
    <row r="63" spans="2:24" ht="22.5" customHeight="1" x14ac:dyDescent="0.2">
      <c r="E63" s="24"/>
      <c r="F63" s="25"/>
      <c r="G63" s="26"/>
      <c r="H63" s="27"/>
      <c r="I63" s="28"/>
      <c r="J63" s="1"/>
      <c r="K63" s="32"/>
      <c r="L63" s="25"/>
      <c r="M63" s="26"/>
      <c r="N63" s="27"/>
      <c r="O63" s="28"/>
      <c r="P63" s="2" t="str">
        <f>IF(N63="","",IF(O63="","",(VLOOKUP(O63,$AH27:$AH36,2,FALSE)*N63)))</f>
        <v/>
      </c>
    </row>
    <row r="64" spans="2:24" ht="22.5" customHeight="1" x14ac:dyDescent="0.2">
      <c r="E64" s="33"/>
      <c r="F64" s="26"/>
      <c r="G64" s="26"/>
      <c r="H64" s="27"/>
      <c r="I64" s="28"/>
      <c r="J64" s="1"/>
      <c r="K64" s="32"/>
      <c r="L64" s="26"/>
      <c r="M64" s="26"/>
      <c r="N64" s="27"/>
      <c r="O64" s="28"/>
      <c r="P64" s="1" t="str">
        <f>IF(N64="","",IF(O64="","",(VLOOKUP(O64,$AH27:$AH36,2,FALSE)*N64)))</f>
        <v/>
      </c>
    </row>
    <row r="65" spans="5:16" ht="22.5" customHeight="1" x14ac:dyDescent="0.2">
      <c r="E65" s="33"/>
      <c r="F65" s="26"/>
      <c r="G65" s="26"/>
      <c r="H65" s="27"/>
      <c r="I65" s="28"/>
      <c r="J65" s="1"/>
      <c r="K65" s="32"/>
      <c r="L65" s="26"/>
      <c r="M65" s="26"/>
      <c r="N65" s="27"/>
      <c r="O65" s="28"/>
      <c r="P65" s="1" t="str">
        <f>IF(N65="","",IF(O65="","",(VLOOKUP(O65,$AH27:$AH36,2,FALSE)*N65)))</f>
        <v/>
      </c>
    </row>
    <row r="66" spans="5:16" ht="22.5" customHeight="1" x14ac:dyDescent="0.2">
      <c r="E66" s="33"/>
      <c r="F66" s="26"/>
      <c r="G66" s="26"/>
      <c r="H66" s="27"/>
      <c r="I66" s="28"/>
      <c r="J66" s="1"/>
      <c r="K66" s="32"/>
      <c r="L66" s="26"/>
      <c r="M66" s="26"/>
      <c r="N66" s="27"/>
      <c r="O66" s="28"/>
      <c r="P66" s="1" t="str">
        <f>IF(N66="","",IF(O66="","",(VLOOKUP(O66,$AH27:$AH36,2,FALSE)*N66)))</f>
        <v/>
      </c>
    </row>
    <row r="67" spans="5:16" ht="22.5" customHeight="1" x14ac:dyDescent="0.2">
      <c r="E67" s="165"/>
      <c r="F67" s="25"/>
      <c r="G67" s="25"/>
      <c r="H67" s="30"/>
      <c r="I67" s="31"/>
      <c r="J67" s="1"/>
      <c r="K67" s="32"/>
      <c r="L67" s="26"/>
      <c r="M67" s="26"/>
      <c r="N67" s="27"/>
      <c r="O67" s="28"/>
      <c r="P67" s="1" t="str">
        <f>IF(N67="","",IF(O67="","",(VLOOKUP(O67,$AH27:$AH36,2,FALSE)*N67)))</f>
        <v/>
      </c>
    </row>
    <row r="68" spans="5:16" ht="22.5" customHeight="1" x14ac:dyDescent="0.2">
      <c r="E68" s="165"/>
      <c r="F68" s="25"/>
      <c r="G68" s="25"/>
      <c r="H68" s="166"/>
      <c r="I68" s="28"/>
      <c r="J68" s="1"/>
      <c r="K68" s="32"/>
      <c r="L68" s="26"/>
      <c r="M68" s="26"/>
      <c r="N68" s="27"/>
      <c r="O68" s="28"/>
      <c r="P68" s="1" t="str">
        <f>IF(N68="","",IF(O68="","",(VLOOKUP(O68,$AH27:$AH36,2,FALSE)*N68)))</f>
        <v/>
      </c>
    </row>
    <row r="69" spans="5:16" ht="22.5" customHeight="1" x14ac:dyDescent="0.2">
      <c r="K69" s="32"/>
      <c r="L69" s="26"/>
      <c r="M69" s="26"/>
      <c r="N69" s="27"/>
      <c r="O69" s="28"/>
      <c r="P69" s="1" t="str">
        <f>IF(N69="","",IF(O69="","",(VLOOKUP(O69,$AH27:$AH36,2,FALSE)*N69)))</f>
        <v/>
      </c>
    </row>
  </sheetData>
  <sheetProtection selectLockedCells="1"/>
  <customSheetViews>
    <customSheetView guid="{A0534C12-5C6C-4C2B-8F71-02C1F2C9BAD6}" scale="70" showPageBreaks="1" fitToPage="1" printArea="1" hiddenColumns="1" view="pageLayout" topLeftCell="A41">
      <selection activeCell="W5" sqref="C5:W60"/>
      <pageMargins left="0.25" right="0.25" top="0.75" bottom="0.75" header="0.3" footer="0.3"/>
      <printOptions horizontalCentered="1" verticalCentered="1"/>
      <pageSetup scale="47" orientation="portrait" r:id="rId1"/>
    </customSheetView>
  </customSheetViews>
  <mergeCells count="87">
    <mergeCell ref="D35:E35"/>
    <mergeCell ref="D36:E36"/>
    <mergeCell ref="J30:J31"/>
    <mergeCell ref="I30:I31"/>
    <mergeCell ref="H30:H31"/>
    <mergeCell ref="G30:G31"/>
    <mergeCell ref="F30:F31"/>
    <mergeCell ref="D32:E33"/>
    <mergeCell ref="D27:E28"/>
    <mergeCell ref="D31:E31"/>
    <mergeCell ref="D30:E30"/>
    <mergeCell ref="D29:E29"/>
    <mergeCell ref="D34:E34"/>
    <mergeCell ref="B4:X4"/>
    <mergeCell ref="B1:X3"/>
    <mergeCell ref="R19:V19"/>
    <mergeCell ref="L19:P19"/>
    <mergeCell ref="D19:J19"/>
    <mergeCell ref="O7:Q8"/>
    <mergeCell ref="D15:F16"/>
    <mergeCell ref="H15:J16"/>
    <mergeCell ref="R15:V16"/>
    <mergeCell ref="O15:P16"/>
    <mergeCell ref="L15:M16"/>
    <mergeCell ref="U7:V8"/>
    <mergeCell ref="D23:E24"/>
    <mergeCell ref="D25:E25"/>
    <mergeCell ref="O9:Q9"/>
    <mergeCell ref="S9:V9"/>
    <mergeCell ref="D7:H8"/>
    <mergeCell ref="D11:H12"/>
    <mergeCell ref="J11:M12"/>
    <mergeCell ref="J7:M8"/>
    <mergeCell ref="S7:T8"/>
    <mergeCell ref="S11:V12"/>
    <mergeCell ref="O11:R12"/>
    <mergeCell ref="D21:E22"/>
    <mergeCell ref="G58:I58"/>
    <mergeCell ref="G57:I57"/>
    <mergeCell ref="D57:F57"/>
    <mergeCell ref="D58:F58"/>
    <mergeCell ref="G53:I53"/>
    <mergeCell ref="G56:I56"/>
    <mergeCell ref="G55:I55"/>
    <mergeCell ref="G54:I54"/>
    <mergeCell ref="D55:F55"/>
    <mergeCell ref="D56:F56"/>
    <mergeCell ref="N58:V58"/>
    <mergeCell ref="N49:V49"/>
    <mergeCell ref="J58:K58"/>
    <mergeCell ref="J57:K57"/>
    <mergeCell ref="J56:K56"/>
    <mergeCell ref="N56:V57"/>
    <mergeCell ref="N53:V54"/>
    <mergeCell ref="N50:V51"/>
    <mergeCell ref="D45:V45"/>
    <mergeCell ref="J54:K54"/>
    <mergeCell ref="J53:K53"/>
    <mergeCell ref="J55:K55"/>
    <mergeCell ref="J52:K52"/>
    <mergeCell ref="N52:V52"/>
    <mergeCell ref="N55:V55"/>
    <mergeCell ref="D54:F54"/>
    <mergeCell ref="D53:F53"/>
    <mergeCell ref="D52:F52"/>
    <mergeCell ref="D48:K48"/>
    <mergeCell ref="D49:K49"/>
    <mergeCell ref="D50:K50"/>
    <mergeCell ref="D51:K51"/>
    <mergeCell ref="N47:V48"/>
    <mergeCell ref="G52:I52"/>
    <mergeCell ref="L38:P38"/>
    <mergeCell ref="D37:E38"/>
    <mergeCell ref="D43:E43"/>
    <mergeCell ref="D39:E42"/>
    <mergeCell ref="Y19:Z19"/>
    <mergeCell ref="Y26:AB26"/>
    <mergeCell ref="Y27:AB28"/>
    <mergeCell ref="AA29:AB29"/>
    <mergeCell ref="Y36:AB38"/>
    <mergeCell ref="K19:K43"/>
    <mergeCell ref="Q19:Q43"/>
    <mergeCell ref="D26:E26"/>
    <mergeCell ref="R43:S43"/>
    <mergeCell ref="L43:M43"/>
    <mergeCell ref="R34:V34"/>
    <mergeCell ref="D20:E20"/>
  </mergeCells>
  <conditionalFormatting sqref="D7:H8 J7:M8 O7:Q8 S7:V8 O11 S11 D11:H12 J11:M12 H15:J16 L15:M16 O15:P16 R15:V16 H21:I29 N21:O31 F26 F30:I35 G36:I36 F37:I42 M39:O42 N47:V48">
    <cfRule type="containsBlanks" dxfId="3" priority="4">
      <formula>LEN(TRIM(D7))=0</formula>
    </cfRule>
  </conditionalFormatting>
  <conditionalFormatting sqref="G26:G29">
    <cfRule type="containsBlanks" dxfId="2" priority="2">
      <formula>LEN(TRIM(G26))=0</formula>
    </cfRule>
  </conditionalFormatting>
  <conditionalFormatting sqref="H43:I43">
    <cfRule type="containsBlanks" dxfId="1" priority="3">
      <formula>LEN(TRIM(H43))=0</formula>
    </cfRule>
  </conditionalFormatting>
  <conditionalFormatting sqref="R21:U42">
    <cfRule type="containsBlanks" dxfId="0" priority="1">
      <formula>LEN(TRIM(R21))=0</formula>
    </cfRule>
  </conditionalFormatting>
  <dataValidations xWindow="337" yWindow="656" count="20">
    <dataValidation type="list" allowBlank="1" showInputMessage="1" showErrorMessage="1" promptTitle="Select One" prompt="PHI_x000a_ENG" sqref="F26" xr:uid="{00000000-0002-0000-0000-000000000000}">
      <formula1>$AG$19:$AG$20</formula1>
    </dataValidation>
    <dataValidation type="list" allowBlank="1" showErrorMessage="1" errorTitle="letter grade" error="Enter letter grade" promptTitle="LETTER GRADE" prompt="Enter Letter grade" sqref="I68" xr:uid="{00000000-0002-0000-0000-000001000000}">
      <formula1>$AO$103:$AO$110</formula1>
    </dataValidation>
    <dataValidation type="list" allowBlank="1" showInputMessage="1" showErrorMessage="1" sqref="F35" xr:uid="{00000000-0002-0000-0000-000002000000}">
      <formula1>$AB$19:$AB$21</formula1>
    </dataValidation>
    <dataValidation type="list" allowBlank="1" showInputMessage="1" showErrorMessage="1" sqref="I61:I67 O61:O69" xr:uid="{00000000-0002-0000-0000-000003000000}">
      <formula1>#REF!</formula1>
    </dataValidation>
    <dataValidation type="list" allowBlank="1" showInputMessage="1" showErrorMessage="1" sqref="G36" xr:uid="{00000000-0002-0000-0000-000005000000}">
      <formula1>$AG$22:$AG$24</formula1>
    </dataValidation>
    <dataValidation type="list" allowBlank="1" showInputMessage="1" showErrorMessage="1" sqref="I39:I43 I21:I30 U36:U42 U21:U34 I32:I37 O21:O37 O39:O42" xr:uid="{00000000-0002-0000-0000-000006000000}">
      <formula1>$AC$29:$AC$35</formula1>
    </dataValidation>
    <dataValidation type="list" allowBlank="1" showInputMessage="1" showErrorMessage="1" sqref="U7" xr:uid="{00000000-0002-0000-0000-000007000000}">
      <formula1>$AF$33:$AF$36</formula1>
    </dataValidation>
    <dataValidation type="list" allowBlank="1" showInputMessage="1" showErrorMessage="1" sqref="S7" xr:uid="{00000000-0002-0000-0000-000008000000}">
      <formula1>$AG$28:$AG$31</formula1>
    </dataValidation>
    <dataValidation type="list" allowBlank="1" showInputMessage="1" showErrorMessage="1" sqref="G27" xr:uid="{00000000-0002-0000-0000-000009000000}">
      <formula1>$AF$19:$AF$20</formula1>
    </dataValidation>
    <dataValidation type="list" allowBlank="1" showInputMessage="1" showErrorMessage="1" promptTitle="Select One" prompt="ART_x000a_MHL_x000a_THE" sqref="F30" xr:uid="{00000000-0002-0000-0000-00000B000000}">
      <formula1>$AC$19:$AC$21</formula1>
    </dataValidation>
    <dataValidation type="list" allowBlank="1" showInputMessage="1" showErrorMessage="1" sqref="F39:F42" xr:uid="{00000000-0002-0000-0000-00000C000000}">
      <formula1>$AB$19:$AB$24</formula1>
    </dataValidation>
    <dataValidation type="list" allowBlank="1" showInputMessage="1" showErrorMessage="1" sqref="O7:Q8" xr:uid="{00000000-0002-0000-0000-00000D000000}">
      <formula1>$AF$28:$AF$29</formula1>
    </dataValidation>
    <dataValidation type="list" allowBlank="1" showInputMessage="1" showErrorMessage="1" promptTitle="Select One" prompt="GEO_x000a_PSC_x000a_SOC_x000a_PSY_x000a_ECO" sqref="F37" xr:uid="{E54F269D-EAE7-4F91-B819-C92371D38518}">
      <formula1>$AE$19:$AE$23</formula1>
    </dataValidation>
    <dataValidation type="list" allowBlank="1" showInputMessage="1" showErrorMessage="1" promptTitle="Select number of hours" prompt="1_x000a_2_x000a_3_x000a_4" sqref="H39:H42" xr:uid="{2EFC976F-AE4F-4B38-B503-65972E1723A4}">
      <formula1>"1,2,3,4"</formula1>
    </dataValidation>
    <dataValidation type="list" allowBlank="1" showInputMessage="1" showErrorMessage="1" sqref="H34" xr:uid="{047820FC-5C5E-448E-ACD9-AD56D0FACA19}">
      <formula1>"0,3"</formula1>
    </dataValidation>
    <dataValidation type="list" allowBlank="1" showInputMessage="1" showErrorMessage="1" sqref="H32:H33" xr:uid="{B0A917C4-FA24-4951-8DEC-1B8E3B0FB4B5}">
      <formula1>"0,1"</formula1>
    </dataValidation>
    <dataValidation type="list" allowBlank="1" showInputMessage="1" showErrorMessage="1" sqref="L15:M16" xr:uid="{0136601B-19E5-4227-B3D8-37B531AA538C}">
      <formula1>"Female, Male"</formula1>
    </dataValidation>
    <dataValidation type="list" allowBlank="1" showInputMessage="1" showErrorMessage="1" sqref="R15:V16" xr:uid="{0EAEA332-8BF7-4229-B8A9-C134F7423AB1}">
      <formula1>"Dr. Karla Pope, Dr. Jim McGee, Mr. George Chaix, Dr. Dean Bertram"</formula1>
    </dataValidation>
    <dataValidation type="list" allowBlank="1" showInputMessage="1" showErrorMessage="1" sqref="L39 L40 L41 L42" xr:uid="{7ED84EC8-0B16-4C21-9059-AC0F6B14A464}">
      <formula1>"CRJ, FSC"</formula1>
    </dataValidation>
    <dataValidation type="list" allowBlank="1" showInputMessage="1" showErrorMessage="1" sqref="H15:J16" xr:uid="{2C69869E-105E-4536-A5BA-6A1202F8DEBC}">
      <formula1>"2025-2026, 2024-2025, 2023-2024, 2022-2023, 2021-2022, 2020-2021, 2019-2020, 2018-2019, 2017-2018"</formula1>
    </dataValidation>
  </dataValidations>
  <printOptions horizontalCentered="1" verticalCentered="1"/>
  <pageMargins left="0.25" right="0.25" top="0.75" bottom="0.75" header="0.3" footer="0.3"/>
  <pageSetup scale="73" orientation="portrait" r:id="rId2"/>
  <headerFooter>
    <oddHeader>&amp;L&amp;"Apple Chancery,Regular"&amp;32William Carey University&amp;R&amp;"Apple Chancery,Regular"&amp;30Degree Application</oddHead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485878E2A29043A5330FEA14B7BA04" ma:contentTypeVersion="10" ma:contentTypeDescription="Create a new document." ma:contentTypeScope="" ma:versionID="60b9904504a2acfa78d65f96794b4b49">
  <xsd:schema xmlns:xsd="http://www.w3.org/2001/XMLSchema" xmlns:xs="http://www.w3.org/2001/XMLSchema" xmlns:p="http://schemas.microsoft.com/office/2006/metadata/properties" xmlns:ns3="e53f0ab5-81fd-4720-96cb-4a51ee0ca980" targetNamespace="http://schemas.microsoft.com/office/2006/metadata/properties" ma:root="true" ma:fieldsID="c31d9e21e17319bd0793620f53f6bccb" ns3:_="">
    <xsd:import namespace="e53f0ab5-81fd-4720-96cb-4a51ee0ca9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f0ab5-81fd-4720-96cb-4a51ee0ca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5117FA-BBEB-4DFC-9915-B29F2DCC82D0}">
  <ds:schemaRefs>
    <ds:schemaRef ds:uri="http://schemas.openxmlformats.org/package/2006/metadata/core-properties"/>
    <ds:schemaRef ds:uri="e53f0ab5-81fd-4720-96cb-4a51ee0ca98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DD001A27-9B69-4D31-9C22-C4A35603182B}">
  <ds:schemaRefs>
    <ds:schemaRef ds:uri="http://schemas.microsoft.com/sharepoint/v3/contenttype/forms"/>
  </ds:schemaRefs>
</ds:datastoreItem>
</file>

<file path=customXml/itemProps3.xml><?xml version="1.0" encoding="utf-8"?>
<ds:datastoreItem xmlns:ds="http://schemas.openxmlformats.org/officeDocument/2006/customXml" ds:itemID="{A8E14152-95D0-4BE0-B03A-097CFB4CB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f0ab5-81fd-4720-96cb-4a51ee0ca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Haleigh Bernard</dc:creator>
  <cp:lastModifiedBy>Pope, Karla</cp:lastModifiedBy>
  <cp:lastPrinted>2021-03-27T15:37:46Z</cp:lastPrinted>
  <dcterms:created xsi:type="dcterms:W3CDTF">2019-07-02T18:19:23Z</dcterms:created>
  <dcterms:modified xsi:type="dcterms:W3CDTF">2023-06-30T18:57:39Z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0x010100E5485878E2A29043A5330FEA14B7BA04</vt:lpwstr>
  </property>
</Properties>
</file>